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njevac\Desktop\"/>
    </mc:Choice>
  </mc:AlternateContent>
  <bookViews>
    <workbookView xWindow="120" yWindow="165" windowWidth="19020" windowHeight="1170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PRIHODA'!$A$1:$H$47</definedName>
  </definedNames>
  <calcPr calcId="162913"/>
</workbook>
</file>

<file path=xl/calcChain.xml><?xml version="1.0" encoding="utf-8"?>
<calcChain xmlns="http://schemas.openxmlformats.org/spreadsheetml/2006/main">
  <c r="G7" i="4" l="1"/>
  <c r="H7" i="4"/>
  <c r="G10" i="4"/>
  <c r="H10" i="4"/>
  <c r="F10" i="4" l="1"/>
  <c r="F7" i="4"/>
  <c r="F18" i="2"/>
  <c r="G18" i="2"/>
  <c r="B18" i="2"/>
  <c r="C18" i="2"/>
  <c r="D18" i="2"/>
  <c r="K132" i="3"/>
  <c r="L132" i="3"/>
  <c r="K133" i="3"/>
  <c r="L133" i="3"/>
  <c r="K134" i="3"/>
  <c r="L134" i="3"/>
  <c r="K135" i="3"/>
  <c r="L135" i="3"/>
  <c r="D4" i="3"/>
  <c r="D74" i="3"/>
  <c r="G4" i="3"/>
  <c r="F4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5" i="3"/>
  <c r="C136" i="3"/>
  <c r="G64" i="3"/>
  <c r="F39" i="3"/>
  <c r="C39" i="3" s="1"/>
  <c r="C4" i="3" s="1"/>
  <c r="G92" i="3"/>
  <c r="H44" i="3"/>
  <c r="G109" i="3"/>
  <c r="E99" i="3"/>
  <c r="E31" i="3"/>
  <c r="D99" i="3"/>
  <c r="O4" i="3" l="1"/>
  <c r="F22" i="4"/>
  <c r="G22" i="4"/>
  <c r="H22" i="4"/>
  <c r="C46" i="2"/>
  <c r="F46" i="2"/>
  <c r="G46" i="2"/>
  <c r="E46" i="2"/>
  <c r="C32" i="2"/>
  <c r="E32" i="2"/>
  <c r="I32" i="2" l="1"/>
  <c r="B32" i="2"/>
  <c r="D32" i="2"/>
  <c r="F32" i="2"/>
  <c r="B46" i="2"/>
  <c r="D46" i="2"/>
  <c r="E18" i="2"/>
  <c r="L5" i="3"/>
  <c r="L52" i="3"/>
  <c r="L101" i="3"/>
  <c r="L107" i="3"/>
  <c r="L118" i="3"/>
  <c r="L122" i="3"/>
  <c r="L126" i="3"/>
  <c r="K5" i="3"/>
  <c r="K52" i="3"/>
  <c r="K101" i="3"/>
  <c r="K107" i="3"/>
  <c r="K118" i="3"/>
  <c r="K122" i="3"/>
  <c r="K126" i="3"/>
  <c r="H4" i="3"/>
  <c r="I4" i="3"/>
  <c r="J4" i="3"/>
  <c r="L127" i="3"/>
  <c r="L128" i="3"/>
  <c r="K129" i="3"/>
  <c r="L130" i="3"/>
  <c r="L131" i="3"/>
  <c r="L112" i="3"/>
  <c r="L113" i="3"/>
  <c r="L115" i="3"/>
  <c r="L116" i="3"/>
  <c r="L117" i="3"/>
  <c r="L119" i="3"/>
  <c r="L120" i="3"/>
  <c r="K121" i="3"/>
  <c r="L123" i="3"/>
  <c r="L124" i="3"/>
  <c r="L125" i="3"/>
  <c r="G121" i="3"/>
  <c r="G114" i="3"/>
  <c r="E106" i="3"/>
  <c r="D102" i="3"/>
  <c r="F80" i="3"/>
  <c r="L71" i="3"/>
  <c r="C7" i="3"/>
  <c r="K7" i="3" s="1"/>
  <c r="K9" i="3"/>
  <c r="L10" i="3"/>
  <c r="K11" i="3"/>
  <c r="L12" i="3"/>
  <c r="K13" i="3"/>
  <c r="L14" i="3"/>
  <c r="K15" i="3"/>
  <c r="L16" i="3"/>
  <c r="K17" i="3"/>
  <c r="L18" i="3"/>
  <c r="L20" i="3"/>
  <c r="K21" i="3"/>
  <c r="L22" i="3"/>
  <c r="K23" i="3"/>
  <c r="L24" i="3"/>
  <c r="K25" i="3"/>
  <c r="L26" i="3"/>
  <c r="K27" i="3"/>
  <c r="K29" i="3"/>
  <c r="L30" i="3"/>
  <c r="L33" i="3"/>
  <c r="K35" i="3"/>
  <c r="L36" i="3"/>
  <c r="K37" i="3"/>
  <c r="L38" i="3"/>
  <c r="K39" i="3"/>
  <c r="L43" i="3"/>
  <c r="K44" i="3"/>
  <c r="L46" i="3"/>
  <c r="K47" i="3"/>
  <c r="L48" i="3"/>
  <c r="K49" i="3"/>
  <c r="L50" i="3"/>
  <c r="K51" i="3"/>
  <c r="L53" i="3"/>
  <c r="L54" i="3"/>
  <c r="K55" i="3"/>
  <c r="L56" i="3"/>
  <c r="L57" i="3"/>
  <c r="K59" i="3"/>
  <c r="L60" i="3"/>
  <c r="L61" i="3"/>
  <c r="L62" i="3"/>
  <c r="K63" i="3"/>
  <c r="L70" i="3"/>
  <c r="K72" i="3"/>
  <c r="K73" i="3"/>
  <c r="L75" i="3"/>
  <c r="L76" i="3"/>
  <c r="L77" i="3"/>
  <c r="K81" i="3"/>
  <c r="L83" i="3"/>
  <c r="L84" i="3"/>
  <c r="L86" i="3"/>
  <c r="L87" i="3"/>
  <c r="L88" i="3"/>
  <c r="L89" i="3"/>
  <c r="L90" i="3"/>
  <c r="L91" i="3"/>
  <c r="L93" i="3"/>
  <c r="L94" i="3"/>
  <c r="L95" i="3"/>
  <c r="K96" i="3"/>
  <c r="L97" i="3"/>
  <c r="L98" i="3"/>
  <c r="L99" i="3"/>
  <c r="K102" i="3"/>
  <c r="L103" i="3"/>
  <c r="L105" i="3"/>
  <c r="L108" i="3"/>
  <c r="C6" i="3"/>
  <c r="L6" i="3" s="1"/>
  <c r="D85" i="3"/>
  <c r="G58" i="3"/>
  <c r="L58" i="3" s="1"/>
  <c r="D28" i="3"/>
  <c r="D8" i="3"/>
  <c r="E4" i="3"/>
  <c r="D19" i="3"/>
  <c r="H24" i="4"/>
  <c r="G24" i="4"/>
  <c r="K56" i="3" l="1"/>
  <c r="K130" i="3"/>
  <c r="K46" i="3"/>
  <c r="K24" i="3"/>
  <c r="L51" i="3"/>
  <c r="L39" i="3"/>
  <c r="K70" i="3"/>
  <c r="K38" i="3"/>
  <c r="L63" i="3"/>
  <c r="L13" i="3"/>
  <c r="L80" i="3"/>
  <c r="K31" i="3"/>
  <c r="L102" i="3"/>
  <c r="L96" i="3"/>
  <c r="L29" i="3"/>
  <c r="L21" i="3"/>
  <c r="K20" i="3"/>
  <c r="L28" i="3"/>
  <c r="K28" i="3"/>
  <c r="L92" i="3"/>
  <c r="K92" i="3"/>
  <c r="K19" i="3"/>
  <c r="L19" i="3"/>
  <c r="L114" i="3"/>
  <c r="K114" i="3"/>
  <c r="K125" i="3"/>
  <c r="K117" i="3"/>
  <c r="K113" i="3"/>
  <c r="K86" i="3"/>
  <c r="K54" i="3"/>
  <c r="K6" i="3"/>
  <c r="L129" i="3"/>
  <c r="L121" i="3"/>
  <c r="K128" i="3"/>
  <c r="K124" i="3"/>
  <c r="K120" i="3"/>
  <c r="K116" i="3"/>
  <c r="K112" i="3"/>
  <c r="K105" i="3"/>
  <c r="K99" i="3"/>
  <c r="K95" i="3"/>
  <c r="K91" i="3"/>
  <c r="K83" i="3"/>
  <c r="K60" i="3"/>
  <c r="K33" i="3"/>
  <c r="K16" i="3"/>
  <c r="L59" i="3"/>
  <c r="L49" i="3"/>
  <c r="L37" i="3"/>
  <c r="L27" i="3"/>
  <c r="L11" i="3"/>
  <c r="C8" i="3"/>
  <c r="K131" i="3"/>
  <c r="K127" i="3"/>
  <c r="K123" i="3"/>
  <c r="K119" i="3"/>
  <c r="K115" i="3"/>
  <c r="K108" i="3"/>
  <c r="K103" i="3"/>
  <c r="K98" i="3"/>
  <c r="K94" i="3"/>
  <c r="K90" i="3"/>
  <c r="K58" i="3"/>
  <c r="K50" i="3"/>
  <c r="K12" i="3"/>
  <c r="L55" i="3"/>
  <c r="L47" i="3"/>
  <c r="L35" i="3"/>
  <c r="L25" i="3"/>
  <c r="L17" i="3"/>
  <c r="L9" i="3"/>
  <c r="K97" i="3"/>
  <c r="K93" i="3"/>
  <c r="K89" i="3"/>
  <c r="L73" i="3"/>
  <c r="L44" i="3"/>
  <c r="L23" i="3"/>
  <c r="L15" i="3"/>
  <c r="L7" i="3"/>
  <c r="K62" i="3"/>
  <c r="K84" i="3"/>
  <c r="K76" i="3"/>
  <c r="K71" i="3"/>
  <c r="K61" i="3"/>
  <c r="K57" i="3"/>
  <c r="K53" i="3"/>
  <c r="L81" i="3"/>
  <c r="L72" i="3"/>
  <c r="K75" i="3"/>
  <c r="K48" i="3"/>
  <c r="K43" i="3"/>
  <c r="K36" i="3"/>
  <c r="K30" i="3"/>
  <c r="K26" i="3"/>
  <c r="K22" i="3"/>
  <c r="K18" i="3"/>
  <c r="K14" i="3"/>
  <c r="K10" i="3"/>
  <c r="K77" i="3"/>
  <c r="K88" i="3"/>
  <c r="K87" i="3"/>
  <c r="F24" i="4"/>
  <c r="B33" i="2"/>
  <c r="B47" i="2"/>
  <c r="B19" i="2"/>
  <c r="K80" i="3" l="1"/>
  <c r="L31" i="3"/>
  <c r="L8" i="3"/>
  <c r="K8" i="3"/>
  <c r="K106" i="3"/>
  <c r="L106" i="3"/>
  <c r="L74" i="3"/>
  <c r="K74" i="3"/>
  <c r="L85" i="3"/>
  <c r="K85" i="3"/>
  <c r="K4" i="3" l="1"/>
  <c r="L4" i="3"/>
</calcChain>
</file>

<file path=xl/sharedStrings.xml><?xml version="1.0" encoding="utf-8"?>
<sst xmlns="http://schemas.openxmlformats.org/spreadsheetml/2006/main" count="233" uniqueCount="134">
  <si>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</si>
  <si>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</si>
  <si>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</si>
  <si>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</si>
  <si>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</si>
  <si>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</si>
  <si>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</si>
  <si>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</si>
  <si>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</si>
  <si>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</si>
  <si>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</si>
  <si>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</si>
  <si>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</si>
  <si>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</si>
  <si>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</si>
  <si>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</si>
  <si>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</si>
  <si>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</si>
  <si>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</si>
  <si>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</si>
  <si>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</si>
  <si>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</si>
  <si>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</si>
  <si>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</si>
  <si>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</si>
  <si>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</si>
  <si>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</si>
  <si>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</si>
  <si>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</si>
  <si>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</si>
  <si>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</si>
  <si>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</si>
  <si>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</si>
  <si>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</si>
  <si>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</si>
  <si>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</si>
  <si>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</si>
  <si>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</si>
  <si>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</si>
  <si>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</si>
  <si>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 xml:space="preserve"> </t>
  </si>
  <si>
    <t>2019.</t>
  </si>
  <si>
    <t>Ukupno prihodi i primici za 2019.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</si>
  <si>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</si>
  <si>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</si>
  <si>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</si>
  <si>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</si>
  <si>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</si>
  <si>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</si>
  <si>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</si>
  <si>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</si>
  <si>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</si>
  <si>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</si>
  <si>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</si>
  <si>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</si>
  <si>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</si>
  <si>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PLANA ZA 2019.</t>
  </si>
  <si>
    <t>PROJEKCIJA PLANA ZA 2021.</t>
  </si>
  <si>
    <t>FINANCIRANJE TEMELJEM KRITERIJA</t>
  </si>
  <si>
    <t>OPĆI PRIHODI I PRIMICI</t>
  </si>
  <si>
    <t>REDOVNA DJELATNOST OŠ</t>
  </si>
  <si>
    <t>Izvor:1.1.</t>
  </si>
  <si>
    <t>Izvor:1.2.</t>
  </si>
  <si>
    <t>DECENTRALIZIRANA FUNKCIJA</t>
  </si>
  <si>
    <t>FINANCIRANJE TEMELJEM STVARNIH TROŠKOVA</t>
  </si>
  <si>
    <t>Izvor: 1.2.</t>
  </si>
  <si>
    <t>Izvor:2.2.</t>
  </si>
  <si>
    <t>VLASTITI PRIHODI</t>
  </si>
  <si>
    <t>Izvor: 3.9.</t>
  </si>
  <si>
    <t>PRIHODI PO POBEBNIM PROPISIMA</t>
  </si>
  <si>
    <t>Izvor: 5.1.</t>
  </si>
  <si>
    <t>TEKUĆE DONACIJE</t>
  </si>
  <si>
    <t>Izvor: 6.5.</t>
  </si>
  <si>
    <t>PRIHODI OD NEF. IMOVINE I NAK. ŠTETE</t>
  </si>
  <si>
    <t>POSEBNI PROGRAMI OŠ</t>
  </si>
  <si>
    <t>ŠKOLSKA KUHINJA</t>
  </si>
  <si>
    <t>PRIHODI PO POSEBNIM PROPISIMA</t>
  </si>
  <si>
    <t>UČENIČKE EKSKURZIJE</t>
  </si>
  <si>
    <t>NATJECANJA, STRUČNI ISPITI</t>
  </si>
  <si>
    <t>Plaća-bruto</t>
  </si>
  <si>
    <t>Dop. Na plaće</t>
  </si>
  <si>
    <t>Ostali nespomenuti rashodi posl.</t>
  </si>
  <si>
    <t>STRUČNO OSPOSOBLJAVANJE</t>
  </si>
  <si>
    <t>Izvor:4.7.</t>
  </si>
  <si>
    <t>TEK.POMOĆ IZVANPRO. KORISNIKA</t>
  </si>
  <si>
    <t>Naknade troškova osobama izvan radnog odnosa</t>
  </si>
  <si>
    <t>PRODUŽENI BORAVAK</t>
  </si>
  <si>
    <t>Izvor: 1.1.</t>
  </si>
  <si>
    <t>ODRŽAVANJE DVORANE</t>
  </si>
  <si>
    <t>TEKUĆI PROJEKT</t>
  </si>
  <si>
    <t>ERASMUS</t>
  </si>
  <si>
    <t>Izvor:4.6.</t>
  </si>
  <si>
    <t>TEKUĆE POMOĆI-PRIJENOS SRED.EU</t>
  </si>
  <si>
    <t>ULAGANJA U OBJEKTE OŠ</t>
  </si>
  <si>
    <t>OPREMANJE ŠKOLA</t>
  </si>
  <si>
    <t>Otplata glavnice</t>
  </si>
  <si>
    <t>Dodatna ulaganja na građ. Objektima</t>
  </si>
  <si>
    <t>Izvor: 2.2.</t>
  </si>
  <si>
    <t>Knjige</t>
  </si>
  <si>
    <t>POMAGAČI U NASTAVI</t>
  </si>
  <si>
    <t>Bruto plaće</t>
  </si>
  <si>
    <t>Dop na plaće</t>
  </si>
  <si>
    <t>Naknade zaposlenima</t>
  </si>
  <si>
    <t>PLAĆE ZA ZAPOSLENE MZOS</t>
  </si>
  <si>
    <t>Naknade - invalidi</t>
  </si>
  <si>
    <t>TEKUĆE POMOĆI IZ DRŽAVNOG PRORAČ.</t>
  </si>
  <si>
    <t>INVESTICIJSKO ODRŽAVANJE</t>
  </si>
  <si>
    <t>Izvor:4.1.1.</t>
  </si>
  <si>
    <t>Izvor: 4.6.</t>
  </si>
  <si>
    <t>Računovođa: Sanja Varga</t>
  </si>
  <si>
    <t>Ravnatelj: Dane Končar</t>
  </si>
  <si>
    <t>OSNOVNA ŠKOLA VIŠNJEVAC</t>
  </si>
  <si>
    <t>Izvor: 4.1.1.</t>
  </si>
  <si>
    <t>POMOĆI - MZOS</t>
  </si>
  <si>
    <t>Kamate za primljene kredite i zajmove</t>
  </si>
  <si>
    <r>
      <rPr>
        <b/>
        <sz val="10"/>
        <color indexed="8"/>
        <rFont val="Arial"/>
        <family val="2"/>
        <charset val="238"/>
      </rPr>
      <t>KURIKULARNA REFORMA - OPREMA</t>
    </r>
    <r>
      <rPr>
        <sz val="10"/>
        <color indexed="8"/>
        <rFont val="Arial"/>
        <family val="2"/>
        <charset val="238"/>
      </rPr>
      <t xml:space="preserve">       Postrojenja i oprema</t>
    </r>
  </si>
  <si>
    <t>Plaće za zaposlene</t>
  </si>
  <si>
    <t>Izvor:</t>
  </si>
  <si>
    <t>kapitalne pomoći iz državnog proračuna</t>
  </si>
  <si>
    <t>UDŽBENICI</t>
  </si>
  <si>
    <t>TEKUĆI PROJEKT ERASMUS</t>
  </si>
  <si>
    <t>Ostali nespomenuti rashodi</t>
  </si>
  <si>
    <t>Izvor:4.2.2</t>
  </si>
  <si>
    <t>tek.pomoći iz žup proračuna</t>
  </si>
  <si>
    <t>Izvor:4.2.2.</t>
  </si>
  <si>
    <t>TEKUĆE POMOĆI IZ DRŽAVNOG PRORAČUNA</t>
  </si>
  <si>
    <t>Izvor:4.1.</t>
  </si>
  <si>
    <t>TEKUĆE POMOĆI IZ ŽUPANIJSKOG PRORAČ.</t>
  </si>
  <si>
    <t>plaće bruto</t>
  </si>
  <si>
    <t>dop na plaće</t>
  </si>
  <si>
    <t>rashodi za mat i energ</t>
  </si>
  <si>
    <t xml:space="preserve">ostali rashodi </t>
  </si>
  <si>
    <t>knjige</t>
  </si>
  <si>
    <t>Višnjevac 19.12.2019.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</si>
</sst>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8"/>
      <color indexed="8"/>
      <name val="Arial"/>
      <family val="2"/>
      <charset val="238"/>
    </font>
    <font>
      <sz val="10"/>
      <color indexed="8"/>
      <name val="MS Sans Serif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5" fillId="0" borderId="0"/>
    <xf numFmtId="0" fontId="13" fillId="0" borderId="7" applyNumberFormat="0" applyFill="0" applyAlignment="0" applyProtection="0"/>
  </cellStyleXfs>
  <cellXfs count="198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8" xfId="0" applyNumberFormat="1" applyFont="1" applyBorder="1" applyAlignment="1">
      <alignment horizontal="left" wrapText="1"/>
    </xf>
    <xf numFmtId="3" fontId="14" fillId="0" borderId="9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/>
    <xf numFmtId="3" fontId="14" fillId="0" borderId="10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9" fillId="18" borderId="13" xfId="0" applyNumberFormat="1" applyFont="1" applyFill="1" applyBorder="1" applyAlignment="1" applyProtection="1">
      <alignment horizontal="center" vertical="center" wrapText="1"/>
    </xf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3" fontId="14" fillId="0" borderId="19" xfId="0" applyNumberFormat="1" applyFont="1" applyBorder="1"/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1" fontId="14" fillId="0" borderId="18" xfId="0" applyNumberFormat="1" applyFont="1" applyBorder="1" applyAlignment="1">
      <alignment wrapText="1"/>
    </xf>
    <xf numFmtId="1" fontId="14" fillId="0" borderId="23" xfId="0" applyNumberFormat="1" applyFont="1" applyBorder="1" applyAlignment="1">
      <alignment wrapText="1"/>
    </xf>
    <xf numFmtId="3" fontId="14" fillId="0" borderId="24" xfId="0" applyNumberFormat="1" applyFont="1" applyBorder="1"/>
    <xf numFmtId="3" fontId="14" fillId="0" borderId="25" xfId="0" applyNumberFormat="1" applyFont="1" applyBorder="1"/>
    <xf numFmtId="3" fontId="14" fillId="0" borderId="26" xfId="0" applyNumberFormat="1" applyFont="1" applyBorder="1"/>
    <xf numFmtId="3" fontId="14" fillId="0" borderId="27" xfId="0" applyNumberFormat="1" applyFont="1" applyBorder="1"/>
    <xf numFmtId="1" fontId="15" fillId="0" borderId="28" xfId="0" applyNumberFormat="1" applyFont="1" applyBorder="1" applyAlignment="1">
      <alignment wrapText="1"/>
    </xf>
    <xf numFmtId="3" fontId="14" fillId="0" borderId="29" xfId="0" applyNumberFormat="1" applyFont="1" applyBorder="1"/>
    <xf numFmtId="3" fontId="14" fillId="0" borderId="28" xfId="0" applyNumberFormat="1" applyFont="1" applyBorder="1"/>
    <xf numFmtId="3" fontId="14" fillId="0" borderId="30" xfId="0" applyNumberFormat="1" applyFont="1" applyBorder="1"/>
    <xf numFmtId="3" fontId="14" fillId="0" borderId="31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13" xfId="0" quotePrefix="1" applyFont="1" applyBorder="1" applyAlignment="1">
      <alignment horizontal="left" vertical="center" wrapText="1"/>
    </xf>
    <xf numFmtId="0" fontId="23" fillId="0" borderId="13" xfId="0" quotePrefix="1" applyFont="1" applyBorder="1" applyAlignment="1">
      <alignment horizontal="center" vertical="center" wrapText="1"/>
    </xf>
    <xf numFmtId="0" fontId="20" fillId="0" borderId="13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left" wrapText="1"/>
    </xf>
    <xf numFmtId="0" fontId="27" fillId="0" borderId="13" xfId="0" quotePrefix="1" applyFont="1" applyBorder="1" applyAlignment="1">
      <alignment horizontal="center" wrapText="1"/>
    </xf>
    <xf numFmtId="0" fontId="27" fillId="0" borderId="13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wrapText="1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30" fillId="20" borderId="32" xfId="0" applyFont="1" applyFill="1" applyBorder="1" applyAlignment="1">
      <alignment horizontal="left"/>
    </xf>
    <xf numFmtId="3" fontId="27" fillId="20" borderId="14" xfId="0" applyNumberFormat="1" applyFont="1" applyFill="1" applyBorder="1" applyAlignment="1">
      <alignment horizontal="right"/>
    </xf>
    <xf numFmtId="3" fontId="27" fillId="20" borderId="14" xfId="0" applyNumberFormat="1" applyFont="1" applyFill="1" applyBorder="1" applyAlignment="1" applyProtection="1">
      <alignment horizontal="right" wrapText="1"/>
    </xf>
    <xf numFmtId="0" fontId="14" fillId="20" borderId="13" xfId="0" applyNumberFormat="1" applyFont="1" applyFill="1" applyBorder="1" applyAlignment="1" applyProtection="1"/>
    <xf numFmtId="3" fontId="27" fillId="0" borderId="14" xfId="0" applyNumberFormat="1" applyFont="1" applyFill="1" applyBorder="1" applyAlignment="1">
      <alignment horizontal="right"/>
    </xf>
    <xf numFmtId="3" fontId="27" fillId="21" borderId="32" xfId="0" quotePrefix="1" applyNumberFormat="1" applyFont="1" applyFill="1" applyBorder="1" applyAlignment="1">
      <alignment horizontal="right"/>
    </xf>
    <xf numFmtId="3" fontId="27" fillId="21" borderId="14" xfId="0" applyNumberFormat="1" applyFont="1" applyFill="1" applyBorder="1" applyAlignment="1" applyProtection="1">
      <alignment horizontal="right" wrapText="1"/>
    </xf>
    <xf numFmtId="3" fontId="27" fillId="20" borderId="32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3" fontId="14" fillId="0" borderId="0" xfId="0" applyNumberFormat="1" applyFont="1"/>
    <xf numFmtId="0" fontId="20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164" fontId="18" fillId="0" borderId="14" xfId="0" applyNumberFormat="1" applyFont="1" applyFill="1" applyBorder="1" applyAlignment="1" applyProtection="1"/>
    <xf numFmtId="164" fontId="18" fillId="0" borderId="14" xfId="0" applyNumberFormat="1" applyFont="1" applyFill="1" applyBorder="1" applyAlignment="1" applyProtection="1">
      <alignment horizontal="right"/>
    </xf>
    <xf numFmtId="0" fontId="18" fillId="0" borderId="14" xfId="0" applyNumberFormat="1" applyFont="1" applyFill="1" applyBorder="1" applyAlignment="1" applyProtection="1"/>
    <xf numFmtId="0" fontId="32" fillId="0" borderId="14" xfId="0" applyNumberFormat="1" applyFont="1" applyFill="1" applyBorder="1" applyAlignment="1" applyProtection="1">
      <alignment wrapText="1"/>
    </xf>
    <xf numFmtId="164" fontId="41" fillId="0" borderId="14" xfId="0" applyNumberFormat="1" applyFont="1" applyFill="1" applyBorder="1" applyAlignment="1" applyProtection="1"/>
    <xf numFmtId="0" fontId="20" fillId="25" borderId="14" xfId="0" applyNumberFormat="1" applyFont="1" applyFill="1" applyBorder="1" applyAlignment="1" applyProtection="1">
      <alignment wrapText="1"/>
    </xf>
    <xf numFmtId="164" fontId="20" fillId="0" borderId="14" xfId="0" applyNumberFormat="1" applyFont="1" applyFill="1" applyBorder="1" applyAlignment="1" applyProtection="1"/>
    <xf numFmtId="164" fontId="20" fillId="0" borderId="14" xfId="0" applyNumberFormat="1" applyFont="1" applyFill="1" applyBorder="1" applyAlignment="1" applyProtection="1">
      <alignment horizontal="right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left"/>
    </xf>
    <xf numFmtId="0" fontId="20" fillId="24" borderId="14" xfId="0" applyNumberFormat="1" applyFont="1" applyFill="1" applyBorder="1" applyAlignment="1" applyProtection="1">
      <alignment wrapText="1"/>
    </xf>
    <xf numFmtId="0" fontId="38" fillId="22" borderId="14" xfId="0" applyNumberFormat="1" applyFont="1" applyFill="1" applyBorder="1" applyAlignment="1" applyProtection="1">
      <alignment horizontal="left"/>
    </xf>
    <xf numFmtId="0" fontId="38" fillId="22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>
      <alignment horizontal="center"/>
    </xf>
    <xf numFmtId="0" fontId="38" fillId="22" borderId="14" xfId="0" applyNumberFormat="1" applyFont="1" applyFill="1" applyBorder="1" applyAlignment="1" applyProtection="1">
      <alignment horizontal="center"/>
    </xf>
    <xf numFmtId="0" fontId="17" fillId="24" borderId="14" xfId="0" applyNumberFormat="1" applyFont="1" applyFill="1" applyBorder="1" applyAlignment="1" applyProtection="1">
      <alignment wrapText="1"/>
    </xf>
    <xf numFmtId="164" fontId="19" fillId="0" borderId="14" xfId="0" applyNumberFormat="1" applyFont="1" applyFill="1" applyBorder="1" applyAlignment="1" applyProtection="1"/>
    <xf numFmtId="164" fontId="40" fillId="0" borderId="14" xfId="0" applyNumberFormat="1" applyFont="1" applyFill="1" applyBorder="1" applyAlignment="1" applyProtection="1"/>
    <xf numFmtId="0" fontId="18" fillId="25" borderId="14" xfId="0" applyNumberFormat="1" applyFont="1" applyFill="1" applyBorder="1" applyAlignment="1" applyProtection="1">
      <alignment wrapText="1"/>
    </xf>
    <xf numFmtId="0" fontId="18" fillId="24" borderId="14" xfId="0" applyNumberFormat="1" applyFont="1" applyFill="1" applyBorder="1" applyAlignment="1" applyProtection="1">
      <alignment wrapText="1"/>
    </xf>
    <xf numFmtId="0" fontId="38" fillId="22" borderId="14" xfId="0" applyNumberFormat="1" applyFont="1" applyFill="1" applyBorder="1" applyAlignment="1" applyProtection="1"/>
    <xf numFmtId="164" fontId="38" fillId="23" borderId="14" xfId="0" applyNumberFormat="1" applyFont="1" applyFill="1" applyBorder="1" applyAlignment="1" applyProtection="1">
      <alignment horizontal="right"/>
    </xf>
    <xf numFmtId="0" fontId="39" fillId="0" borderId="14" xfId="0" applyNumberFormat="1" applyFont="1" applyFill="1" applyBorder="1" applyAlignment="1" applyProtection="1">
      <alignment horizontal="center"/>
    </xf>
    <xf numFmtId="0" fontId="39" fillId="0" borderId="14" xfId="0" applyNumberFormat="1" applyFont="1" applyFill="1" applyBorder="1" applyAlignment="1" applyProtection="1">
      <alignment horizontal="left" wrapText="1"/>
    </xf>
    <xf numFmtId="164" fontId="39" fillId="0" borderId="14" xfId="0" applyNumberFormat="1" applyFont="1" applyFill="1" applyBorder="1" applyAlignment="1" applyProtection="1">
      <alignment horizontal="right"/>
    </xf>
    <xf numFmtId="164" fontId="38" fillId="23" borderId="14" xfId="0" applyNumberFormat="1" applyFont="1" applyFill="1" applyBorder="1" applyAlignment="1" applyProtection="1"/>
    <xf numFmtId="0" fontId="18" fillId="0" borderId="32" xfId="0" applyNumberFormat="1" applyFont="1" applyFill="1" applyBorder="1" applyAlignment="1" applyProtection="1"/>
    <xf numFmtId="164" fontId="41" fillId="0" borderId="32" xfId="0" applyNumberFormat="1" applyFont="1" applyFill="1" applyBorder="1" applyAlignment="1" applyProtection="1"/>
    <xf numFmtId="0" fontId="20" fillId="0" borderId="32" xfId="0" applyNumberFormat="1" applyFont="1" applyFill="1" applyBorder="1" applyAlignment="1" applyProtection="1"/>
    <xf numFmtId="0" fontId="20" fillId="18" borderId="36" xfId="0" applyNumberFormat="1" applyFont="1" applyFill="1" applyBorder="1" applyAlignment="1" applyProtection="1">
      <alignment horizontal="center" vertical="center" wrapText="1"/>
    </xf>
    <xf numFmtId="0" fontId="18" fillId="0" borderId="37" xfId="0" applyNumberFormat="1" applyFont="1" applyFill="1" applyBorder="1" applyAlignment="1" applyProtection="1"/>
    <xf numFmtId="0" fontId="18" fillId="0" borderId="38" xfId="0" applyNumberFormat="1" applyFont="1" applyFill="1" applyBorder="1" applyAlignment="1" applyProtection="1"/>
    <xf numFmtId="164" fontId="41" fillId="0" borderId="21" xfId="0" applyNumberFormat="1" applyFont="1" applyFill="1" applyBorder="1" applyAlignment="1" applyProtection="1"/>
    <xf numFmtId="164" fontId="41" fillId="0" borderId="19" xfId="0" applyNumberFormat="1" applyFont="1" applyFill="1" applyBorder="1" applyAlignment="1" applyProtection="1"/>
    <xf numFmtId="164" fontId="41" fillId="0" borderId="39" xfId="0" applyNumberFormat="1" applyFont="1" applyFill="1" applyBorder="1" applyAlignment="1" applyProtection="1"/>
    <xf numFmtId="164" fontId="41" fillId="0" borderId="4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2" borderId="14" xfId="0" applyNumberFormat="1" applyFont="1" applyFill="1" applyBorder="1" applyAlignment="1" applyProtection="1">
      <alignment horizontal="center"/>
    </xf>
    <xf numFmtId="0" fontId="18" fillId="22" borderId="14" xfId="0" applyNumberFormat="1" applyFont="1" applyFill="1" applyBorder="1" applyAlignment="1" applyProtection="1">
      <alignment wrapText="1"/>
    </xf>
    <xf numFmtId="0" fontId="38" fillId="23" borderId="14" xfId="0" applyNumberFormat="1" applyFont="1" applyFill="1" applyBorder="1" applyAlignment="1" applyProtection="1">
      <alignment horizontal="center"/>
    </xf>
    <xf numFmtId="0" fontId="38" fillId="23" borderId="14" xfId="0" applyNumberFormat="1" applyFont="1" applyFill="1" applyBorder="1" applyAlignment="1" applyProtection="1">
      <alignment wrapText="1"/>
    </xf>
    <xf numFmtId="0" fontId="16" fillId="18" borderId="14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8" fillId="26" borderId="14" xfId="0" applyNumberFormat="1" applyFont="1" applyFill="1" applyBorder="1" applyAlignment="1" applyProtection="1">
      <alignment horizontal="center"/>
    </xf>
    <xf numFmtId="0" fontId="38" fillId="26" borderId="14" xfId="0" applyNumberFormat="1" applyFont="1" applyFill="1" applyBorder="1" applyAlignment="1" applyProtection="1">
      <alignment wrapText="1"/>
    </xf>
    <xf numFmtId="0" fontId="20" fillId="26" borderId="14" xfId="0" applyNumberFormat="1" applyFont="1" applyFill="1" applyBorder="1" applyAlignment="1" applyProtection="1">
      <alignment horizontal="center"/>
    </xf>
    <xf numFmtId="0" fontId="18" fillId="26" borderId="14" xfId="0" applyNumberFormat="1" applyFont="1" applyFill="1" applyBorder="1" applyAlignment="1" applyProtection="1">
      <alignment wrapText="1"/>
    </xf>
    <xf numFmtId="164" fontId="20" fillId="0" borderId="0" xfId="0" applyNumberFormat="1" applyFont="1" applyFill="1" applyBorder="1" applyAlignment="1" applyProtection="1"/>
    <xf numFmtId="0" fontId="27" fillId="21" borderId="32" xfId="0" applyNumberFormat="1" applyFont="1" applyFill="1" applyBorder="1" applyAlignment="1" applyProtection="1">
      <alignment horizontal="left" wrapText="1"/>
    </xf>
    <xf numFmtId="0" fontId="27" fillId="21" borderId="13" xfId="0" applyNumberFormat="1" applyFont="1" applyFill="1" applyBorder="1" applyAlignment="1" applyProtection="1">
      <alignment horizontal="left" wrapText="1"/>
    </xf>
    <xf numFmtId="0" fontId="27" fillId="21" borderId="34" xfId="0" applyNumberFormat="1" applyFont="1" applyFill="1" applyBorder="1" applyAlignment="1" applyProtection="1">
      <alignment horizontal="left" wrapText="1"/>
    </xf>
    <xf numFmtId="0" fontId="27" fillId="20" borderId="32" xfId="0" applyNumberFormat="1" applyFont="1" applyFill="1" applyBorder="1" applyAlignment="1" applyProtection="1">
      <alignment horizontal="left" wrapText="1"/>
    </xf>
    <xf numFmtId="0" fontId="27" fillId="20" borderId="13" xfId="0" applyNumberFormat="1" applyFont="1" applyFill="1" applyBorder="1" applyAlignment="1" applyProtection="1">
      <alignment horizontal="left" wrapText="1"/>
    </xf>
    <xf numFmtId="0" fontId="27" fillId="20" borderId="34" xfId="0" applyNumberFormat="1" applyFont="1" applyFill="1" applyBorder="1" applyAlignment="1" applyProtection="1">
      <alignment horizontal="left" wrapText="1"/>
    </xf>
    <xf numFmtId="0" fontId="3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applyNumberFormat="1" applyFont="1" applyFill="1" applyBorder="1" applyAlignment="1" applyProtection="1">
      <alignment horizontal="left" wrapText="1"/>
    </xf>
    <xf numFmtId="0" fontId="31" fillId="0" borderId="13" xfId="0" applyNumberFormat="1" applyFont="1" applyFill="1" applyBorder="1" applyAlignment="1" applyProtection="1">
      <alignment wrapText="1"/>
    </xf>
    <xf numFmtId="0" fontId="30" fillId="20" borderId="32" xfId="0" quotePrefix="1" applyNumberFormat="1" applyFont="1" applyFill="1" applyBorder="1" applyAlignment="1" applyProtection="1">
      <alignment horizontal="left" wrapText="1"/>
    </xf>
    <xf numFmtId="0" fontId="31" fillId="20" borderId="13" xfId="0" applyNumberFormat="1" applyFont="1" applyFill="1" applyBorder="1" applyAlignment="1" applyProtection="1">
      <alignment wrapText="1"/>
    </xf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0" fillId="0" borderId="32" xfId="0" quotePrefix="1" applyFont="1" applyFill="1" applyBorder="1" applyAlignment="1">
      <alignment horizontal="left"/>
    </xf>
    <xf numFmtId="0" fontId="14" fillId="0" borderId="13" xfId="0" applyNumberFormat="1" applyFont="1" applyFill="1" applyBorder="1" applyAlignment="1" applyProtection="1"/>
    <xf numFmtId="0" fontId="14" fillId="0" borderId="13" xfId="0" applyNumberFormat="1" applyFont="1" applyFill="1" applyBorder="1" applyAlignment="1" applyProtection="1">
      <alignment wrapText="1"/>
    </xf>
    <xf numFmtId="0" fontId="30" fillId="0" borderId="32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32" xfId="0" applyNumberFormat="1" applyFont="1" applyFill="1" applyBorder="1" applyAlignment="1" applyProtection="1">
      <alignment horizontal="left" wrapText="1"/>
    </xf>
    <xf numFmtId="0" fontId="14" fillId="20" borderId="13" xfId="0" applyNumberFormat="1" applyFont="1" applyFill="1" applyBorder="1" applyAlignment="1" applyProtection="1"/>
    <xf numFmtId="0" fontId="21" fillId="0" borderId="35" xfId="0" quotePrefix="1" applyNumberFormat="1" applyFont="1" applyFill="1" applyBorder="1" applyAlignment="1" applyProtection="1">
      <alignment horizontal="left" wrapText="1"/>
    </xf>
    <xf numFmtId="0" fontId="28" fillId="0" borderId="35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/>
    </xf>
    <xf numFmtId="3" fontId="15" fillId="0" borderId="30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21" fillId="0" borderId="35" xfId="0" applyNumberFormat="1" applyFont="1" applyFill="1" applyBorder="1" applyAlignment="1" applyProtection="1">
      <alignment horizontal="center" vertical="center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34</xdr:row>
      <xdr:rowOff>19050</xdr:rowOff>
    </xdr:from>
    <xdr:to>
      <xdr:col>1</xdr:col>
      <xdr:colOff>0</xdr:colOff>
      <xdr:row>36</xdr:row>
      <xdr:rowOff>0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34</xdr:row>
      <xdr:rowOff>19050</xdr:rowOff>
    </xdr:from>
    <xdr:to>
      <xdr:col>0</xdr:col>
      <xdr:colOff>1057275</xdr:colOff>
      <xdr:row>36</xdr:row>
      <xdr:rowOff>0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120" zoomScaleSheetLayoutView="120" workbookViewId="0">
      <selection activeCell="F9" sqref="F9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>
      <c r="A2" s="183"/>
      <c r="B2" s="183"/>
      <c r="C2" s="183"/>
      <c r="D2" s="183"/>
      <c r="E2" s="183"/>
      <c r="F2" s="183"/>
      <c r="G2" s="183"/>
      <c r="H2" s="183"/>
    </row>
    <row r="3" spans="1:10" ht="48" customHeight="1">
      <c r="A3" s="182" t="s">
        <v>50</v>
      </c>
      <c r="B3" s="182"/>
      <c r="C3" s="182"/>
      <c r="D3" s="182"/>
      <c r="E3" s="182"/>
      <c r="F3" s="182"/>
      <c r="G3" s="182"/>
      <c r="H3" s="182"/>
    </row>
    <row r="4" spans="1:10" s="74" customFormat="1" ht="26.25" customHeight="1">
      <c r="A4" s="182" t="s">
        <v>35</v>
      </c>
      <c r="B4" s="182"/>
      <c r="C4" s="182"/>
      <c r="D4" s="182"/>
      <c r="E4" s="182"/>
      <c r="F4" s="182"/>
      <c r="G4" s="184"/>
      <c r="H4" s="184"/>
    </row>
    <row r="5" spans="1:10" ht="15.75" customHeight="1">
      <c r="A5" s="75"/>
      <c r="B5" s="76"/>
      <c r="C5" s="76"/>
      <c r="D5" s="76"/>
      <c r="E5" s="76"/>
    </row>
    <row r="6" spans="1:10" ht="27.75" customHeight="1">
      <c r="A6" s="77"/>
      <c r="B6" s="78"/>
      <c r="C6" s="78"/>
      <c r="D6" s="79"/>
      <c r="E6" s="80"/>
      <c r="F6" s="81" t="s">
        <v>51</v>
      </c>
      <c r="G6" s="81" t="s">
        <v>52</v>
      </c>
      <c r="H6" s="82" t="s">
        <v>53</v>
      </c>
      <c r="I6" s="83"/>
    </row>
    <row r="7" spans="1:10" ht="27.75" customHeight="1">
      <c r="A7" s="185" t="s">
        <v>36</v>
      </c>
      <c r="B7" s="176"/>
      <c r="C7" s="176"/>
      <c r="D7" s="176"/>
      <c r="E7" s="186"/>
      <c r="F7" s="99">
        <f>SUM(F8:F9)</f>
        <v>8846265</v>
      </c>
      <c r="G7" s="99">
        <f t="shared" ref="G7:H7" si="0">SUM(G8:G9)</f>
        <v>8846265</v>
      </c>
      <c r="H7" s="99">
        <f t="shared" si="0"/>
        <v>8846265</v>
      </c>
      <c r="I7" s="96"/>
    </row>
    <row r="8" spans="1:10" ht="22.5" customHeight="1">
      <c r="A8" s="173" t="s">
        <v>0</v>
      </c>
      <c r="B8" s="174"/>
      <c r="C8" s="174"/>
      <c r="D8" s="174"/>
      <c r="E8" s="179"/>
      <c r="F8" s="102">
        <v>8843887</v>
      </c>
      <c r="G8" s="102">
        <v>8843887</v>
      </c>
      <c r="H8" s="102">
        <v>8843887</v>
      </c>
    </row>
    <row r="9" spans="1:10" ht="22.5" customHeight="1">
      <c r="A9" s="178" t="s">
        <v>38</v>
      </c>
      <c r="B9" s="179"/>
      <c r="C9" s="179"/>
      <c r="D9" s="179"/>
      <c r="E9" s="179"/>
      <c r="F9" s="102">
        <v>2378</v>
      </c>
      <c r="G9" s="102">
        <v>2378</v>
      </c>
      <c r="H9" s="102">
        <v>2378</v>
      </c>
    </row>
    <row r="10" spans="1:10" ht="22.5" customHeight="1">
      <c r="A10" s="98" t="s">
        <v>37</v>
      </c>
      <c r="B10" s="101"/>
      <c r="C10" s="101"/>
      <c r="D10" s="101"/>
      <c r="E10" s="101"/>
      <c r="F10" s="99">
        <f>SUM(F11:F12)</f>
        <v>8974260</v>
      </c>
      <c r="G10" s="99">
        <f t="shared" ref="G10:H10" si="1">SUM(G11:G12)</f>
        <v>8974260</v>
      </c>
      <c r="H10" s="99">
        <f t="shared" si="1"/>
        <v>8974260</v>
      </c>
    </row>
    <row r="11" spans="1:10" ht="22.5" customHeight="1">
      <c r="A11" s="177" t="s">
        <v>1</v>
      </c>
      <c r="B11" s="174"/>
      <c r="C11" s="174"/>
      <c r="D11" s="174"/>
      <c r="E11" s="180"/>
      <c r="F11" s="102">
        <v>8524734</v>
      </c>
      <c r="G11" s="102">
        <v>8524734</v>
      </c>
      <c r="H11" s="102">
        <v>8524734</v>
      </c>
      <c r="I11" s="64"/>
      <c r="J11" s="64"/>
    </row>
    <row r="12" spans="1:10" ht="22.5" customHeight="1">
      <c r="A12" s="181" t="s">
        <v>46</v>
      </c>
      <c r="B12" s="179"/>
      <c r="C12" s="179"/>
      <c r="D12" s="179"/>
      <c r="E12" s="179"/>
      <c r="F12" s="84">
        <v>449526</v>
      </c>
      <c r="G12" s="84">
        <v>449526</v>
      </c>
      <c r="H12" s="84">
        <v>449526</v>
      </c>
      <c r="I12" s="64"/>
      <c r="J12" s="64"/>
    </row>
    <row r="13" spans="1:10" ht="22.5" customHeight="1">
      <c r="A13" s="175" t="s">
        <v>2</v>
      </c>
      <c r="B13" s="176"/>
      <c r="C13" s="176"/>
      <c r="D13" s="176"/>
      <c r="E13" s="176"/>
      <c r="F13" s="100">
        <v>-127995</v>
      </c>
      <c r="G13" s="100">
        <v>-127995</v>
      </c>
      <c r="H13" s="100">
        <v>-127995</v>
      </c>
      <c r="J13" s="64"/>
    </row>
    <row r="14" spans="1:10" ht="25.5" customHeight="1">
      <c r="A14" s="182"/>
      <c r="B14" s="171"/>
      <c r="C14" s="171"/>
      <c r="D14" s="171"/>
      <c r="E14" s="171"/>
      <c r="F14" s="172"/>
      <c r="G14" s="172"/>
      <c r="H14" s="172"/>
    </row>
    <row r="15" spans="1:10" ht="27.75" customHeight="1">
      <c r="A15" s="77"/>
      <c r="B15" s="78"/>
      <c r="C15" s="78"/>
      <c r="D15" s="79"/>
      <c r="E15" s="80"/>
      <c r="F15" s="81" t="s">
        <v>51</v>
      </c>
      <c r="G15" s="81" t="s">
        <v>52</v>
      </c>
      <c r="H15" s="82" t="s">
        <v>53</v>
      </c>
      <c r="J15" s="64"/>
    </row>
    <row r="16" spans="1:10" ht="30.75" customHeight="1">
      <c r="A16" s="162" t="s">
        <v>47</v>
      </c>
      <c r="B16" s="163"/>
      <c r="C16" s="163"/>
      <c r="D16" s="163"/>
      <c r="E16" s="164"/>
      <c r="F16" s="103">
        <v>144000</v>
      </c>
      <c r="G16" s="103">
        <v>116700</v>
      </c>
      <c r="H16" s="104">
        <v>89400</v>
      </c>
      <c r="J16" s="64"/>
    </row>
    <row r="17" spans="1:11" ht="34.5" customHeight="1">
      <c r="A17" s="165" t="s">
        <v>48</v>
      </c>
      <c r="B17" s="166"/>
      <c r="C17" s="166"/>
      <c r="D17" s="166"/>
      <c r="E17" s="167"/>
      <c r="F17" s="105">
        <v>155295</v>
      </c>
      <c r="G17" s="105">
        <v>155295</v>
      </c>
      <c r="H17" s="100">
        <v>155295</v>
      </c>
      <c r="J17" s="64"/>
    </row>
    <row r="18" spans="1:11" s="69" customFormat="1" ht="25.5" customHeight="1">
      <c r="A18" s="170"/>
      <c r="B18" s="171"/>
      <c r="C18" s="171"/>
      <c r="D18" s="171"/>
      <c r="E18" s="171"/>
      <c r="F18" s="172"/>
      <c r="G18" s="172"/>
      <c r="H18" s="172"/>
      <c r="J18" s="106"/>
    </row>
    <row r="19" spans="1:11" s="69" customFormat="1" ht="27.75" customHeight="1">
      <c r="A19" s="77"/>
      <c r="B19" s="78"/>
      <c r="C19" s="78"/>
      <c r="D19" s="79"/>
      <c r="E19" s="80"/>
      <c r="F19" s="81" t="s">
        <v>51</v>
      </c>
      <c r="G19" s="81" t="s">
        <v>52</v>
      </c>
      <c r="H19" s="82" t="s">
        <v>53</v>
      </c>
      <c r="J19" s="106"/>
      <c r="K19" s="106"/>
    </row>
    <row r="20" spans="1:11" s="69" customFormat="1" ht="22.5" customHeight="1">
      <c r="A20" s="173" t="s">
        <v>3</v>
      </c>
      <c r="B20" s="174"/>
      <c r="C20" s="174"/>
      <c r="D20" s="174"/>
      <c r="E20" s="174"/>
      <c r="F20" s="84">
        <v>0</v>
      </c>
      <c r="G20" s="84">
        <v>0</v>
      </c>
      <c r="H20" s="84">
        <v>0</v>
      </c>
      <c r="J20" s="106"/>
    </row>
    <row r="21" spans="1:11" s="69" customFormat="1" ht="33.75" customHeight="1">
      <c r="A21" s="173" t="s">
        <v>4</v>
      </c>
      <c r="B21" s="174"/>
      <c r="C21" s="174"/>
      <c r="D21" s="174"/>
      <c r="E21" s="174"/>
      <c r="F21" s="84">
        <v>27300</v>
      </c>
      <c r="G21" s="84">
        <v>27300</v>
      </c>
      <c r="H21" s="84">
        <v>27300</v>
      </c>
    </row>
    <row r="22" spans="1:11" s="69" customFormat="1" ht="22.5" customHeight="1">
      <c r="A22" s="175" t="s">
        <v>5</v>
      </c>
      <c r="B22" s="176"/>
      <c r="C22" s="176"/>
      <c r="D22" s="176"/>
      <c r="E22" s="176"/>
      <c r="F22" s="99">
        <f>F20-F21</f>
        <v>-27300</v>
      </c>
      <c r="G22" s="99">
        <f>G20-G21</f>
        <v>-27300</v>
      </c>
      <c r="H22" s="99">
        <f>H20-H21</f>
        <v>-27300</v>
      </c>
      <c r="J22" s="107"/>
      <c r="K22" s="106"/>
    </row>
    <row r="23" spans="1:11" s="69" customFormat="1" ht="25.5" customHeight="1">
      <c r="A23" s="170"/>
      <c r="B23" s="171"/>
      <c r="C23" s="171"/>
      <c r="D23" s="171"/>
      <c r="E23" s="171"/>
      <c r="F23" s="172"/>
      <c r="G23" s="172"/>
      <c r="H23" s="172"/>
    </row>
    <row r="24" spans="1:11" s="69" customFormat="1" ht="22.5" customHeight="1">
      <c r="A24" s="177" t="s">
        <v>6</v>
      </c>
      <c r="B24" s="174"/>
      <c r="C24" s="174"/>
      <c r="D24" s="174"/>
      <c r="E24" s="174"/>
      <c r="F24" s="84">
        <f>IF((F13+F17+F22)&lt;&gt;0,"NESLAGANJE ZBROJA",(F13+F17+F22))</f>
        <v>0</v>
      </c>
      <c r="G24" s="84">
        <f>IF((G13+G17+G22)&lt;&gt;0,"NESLAGANJE ZBROJA",(G13+G17+G22))</f>
        <v>0</v>
      </c>
      <c r="H24" s="84">
        <f>IF((H13+H17+H22)&lt;&gt;0,"NESLAGANJE ZBROJA",(H13+H17+H22))</f>
        <v>0</v>
      </c>
    </row>
    <row r="25" spans="1:11" s="69" customFormat="1" ht="18" customHeight="1">
      <c r="A25" s="85"/>
      <c r="B25" s="76"/>
      <c r="C25" s="76"/>
      <c r="D25" s="76"/>
      <c r="E25" s="76"/>
    </row>
    <row r="26" spans="1:11" ht="42" customHeight="1">
      <c r="A26" s="168" t="s">
        <v>49</v>
      </c>
      <c r="B26" s="169"/>
      <c r="C26" s="169"/>
      <c r="D26" s="169"/>
      <c r="E26" s="169"/>
      <c r="F26" s="169"/>
      <c r="G26" s="169"/>
      <c r="H26" s="169"/>
    </row>
    <row r="27" spans="1:11">
      <c r="E27" s="108"/>
    </row>
    <row r="31" spans="1:11">
      <c r="F31" s="64"/>
      <c r="G31" s="64"/>
      <c r="H31" s="64"/>
    </row>
    <row r="32" spans="1:11">
      <c r="F32" s="64"/>
      <c r="G32" s="64"/>
      <c r="H32" s="64"/>
    </row>
    <row r="33" spans="5:8">
      <c r="E33" s="109"/>
      <c r="F33" s="66"/>
      <c r="G33" s="66"/>
      <c r="H33" s="66"/>
    </row>
    <row r="34" spans="5:8">
      <c r="E34" s="109"/>
      <c r="F34" s="64"/>
      <c r="G34" s="64"/>
      <c r="H34" s="64"/>
    </row>
    <row r="35" spans="5:8">
      <c r="E35" s="109"/>
      <c r="F35" s="64"/>
      <c r="G35" s="64"/>
      <c r="H35" s="64"/>
    </row>
    <row r="36" spans="5:8">
      <c r="E36" s="109"/>
      <c r="F36" s="64"/>
      <c r="G36" s="64"/>
      <c r="H36" s="64"/>
    </row>
    <row r="37" spans="5:8">
      <c r="E37" s="109"/>
      <c r="F37" s="64"/>
      <c r="G37" s="64"/>
      <c r="H37" s="64"/>
    </row>
    <row r="38" spans="5:8">
      <c r="E38" s="109"/>
    </row>
    <row r="43" spans="5:8">
      <c r="F43" s="64"/>
    </row>
    <row r="44" spans="5:8">
      <c r="F44" s="64"/>
    </row>
    <row r="45" spans="5:8">
      <c r="F45" s="64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view="pageBreakPreview" topLeftCell="A33" zoomScale="120" zoomScaleSheetLayoutView="120" workbookViewId="0">
      <selection activeCell="G46" sqref="G46"/>
    </sheetView>
  </sheetViews>
  <sheetFormatPr defaultColWidth="11.42578125" defaultRowHeight="12.75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82" t="s">
        <v>7</v>
      </c>
      <c r="B1" s="182"/>
      <c r="C1" s="182"/>
      <c r="D1" s="182"/>
      <c r="E1" s="182"/>
      <c r="F1" s="182"/>
      <c r="G1" s="182"/>
      <c r="H1" s="182"/>
    </row>
    <row r="2" spans="1:8" s="1" customFormat="1" ht="13.5" thickBot="1">
      <c r="A2" s="17"/>
      <c r="H2" s="18" t="s">
        <v>8</v>
      </c>
    </row>
    <row r="3" spans="1:8" s="1" customFormat="1" ht="26.25" thickBot="1">
      <c r="A3" s="92" t="s">
        <v>9</v>
      </c>
      <c r="B3" s="189" t="s">
        <v>41</v>
      </c>
      <c r="C3" s="190"/>
      <c r="D3" s="190"/>
      <c r="E3" s="190"/>
      <c r="F3" s="190"/>
      <c r="G3" s="190"/>
      <c r="H3" s="191"/>
    </row>
    <row r="4" spans="1:8" s="1" customFormat="1" ht="90" thickBot="1">
      <c r="A4" s="93" t="s">
        <v>10</v>
      </c>
      <c r="B4" s="19" t="s">
        <v>11</v>
      </c>
      <c r="C4" s="20" t="s">
        <v>12</v>
      </c>
      <c r="D4" s="20" t="s">
        <v>13</v>
      </c>
      <c r="E4" s="20" t="s">
        <v>14</v>
      </c>
      <c r="F4" s="20" t="s">
        <v>15</v>
      </c>
      <c r="G4" s="20" t="s">
        <v>39</v>
      </c>
      <c r="H4" s="21" t="s">
        <v>17</v>
      </c>
    </row>
    <row r="5" spans="1:8" s="1" customFormat="1">
      <c r="A5" s="3">
        <v>651</v>
      </c>
      <c r="B5" s="4"/>
      <c r="C5" s="5"/>
      <c r="D5" s="6"/>
      <c r="E5" s="7"/>
      <c r="F5" s="7"/>
      <c r="G5" s="8"/>
      <c r="H5" s="9"/>
    </row>
    <row r="6" spans="1:8" s="1" customFormat="1">
      <c r="A6" s="22">
        <v>652</v>
      </c>
      <c r="B6" s="23"/>
      <c r="C6" s="24"/>
      <c r="D6" s="24">
        <v>556104</v>
      </c>
      <c r="E6" s="24"/>
      <c r="F6" s="24"/>
      <c r="G6" s="25"/>
      <c r="H6" s="26"/>
    </row>
    <row r="7" spans="1:8" s="1" customFormat="1">
      <c r="A7" s="22">
        <v>653</v>
      </c>
      <c r="B7" s="23"/>
      <c r="C7" s="24"/>
      <c r="D7" s="24"/>
      <c r="E7" s="24"/>
      <c r="F7" s="24"/>
      <c r="G7" s="25"/>
      <c r="H7" s="26"/>
    </row>
    <row r="8" spans="1:8" s="1" customFormat="1">
      <c r="A8" s="22">
        <v>661</v>
      </c>
      <c r="B8" s="23"/>
      <c r="C8" s="24">
        <v>157500</v>
      </c>
      <c r="F8" s="24"/>
      <c r="G8" s="25"/>
      <c r="H8" s="26"/>
    </row>
    <row r="9" spans="1:8" s="1" customFormat="1">
      <c r="A9" s="22">
        <v>663</v>
      </c>
      <c r="B9" s="23"/>
      <c r="C9" s="24"/>
      <c r="D9" s="24"/>
      <c r="F9" s="24">
        <v>12850</v>
      </c>
      <c r="G9" s="25"/>
      <c r="H9" s="26"/>
    </row>
    <row r="10" spans="1:8" s="1" customFormat="1">
      <c r="A10" s="22">
        <v>638</v>
      </c>
      <c r="B10" s="23"/>
      <c r="C10" s="24"/>
      <c r="D10" s="24"/>
      <c r="E10" s="1">
        <v>64169</v>
      </c>
      <c r="F10" s="24"/>
      <c r="G10" s="25"/>
      <c r="H10" s="26"/>
    </row>
    <row r="11" spans="1:8" s="1" customFormat="1">
      <c r="A11" s="22">
        <v>634</v>
      </c>
      <c r="B11" s="23"/>
      <c r="C11" s="24"/>
      <c r="D11" s="24"/>
      <c r="E11" s="1">
        <v>14437</v>
      </c>
      <c r="F11" s="24"/>
      <c r="G11" s="25"/>
      <c r="H11" s="26"/>
    </row>
    <row r="12" spans="1:8" s="1" customFormat="1">
      <c r="A12" s="22">
        <v>683</v>
      </c>
      <c r="B12" s="23"/>
      <c r="C12" s="24">
        <v>6000</v>
      </c>
      <c r="D12" s="24"/>
      <c r="F12" s="24"/>
      <c r="G12" s="25"/>
      <c r="H12" s="26"/>
    </row>
    <row r="13" spans="1:8" s="1" customFormat="1">
      <c r="A13" s="22">
        <v>636</v>
      </c>
      <c r="B13" s="23"/>
      <c r="C13" s="24"/>
      <c r="D13" s="24"/>
      <c r="E13" s="24">
        <v>6993891</v>
      </c>
      <c r="F13" s="24"/>
      <c r="G13" s="25"/>
      <c r="H13" s="26"/>
    </row>
    <row r="14" spans="1:8" s="1" customFormat="1">
      <c r="A14" s="22">
        <v>671</v>
      </c>
      <c r="B14" s="24">
        <v>897596</v>
      </c>
      <c r="C14" s="24"/>
      <c r="E14" s="24">
        <v>141340</v>
      </c>
      <c r="F14" s="24"/>
      <c r="G14" s="25"/>
      <c r="H14" s="26"/>
    </row>
    <row r="15" spans="1:8" s="1" customFormat="1">
      <c r="A15" s="22">
        <v>673</v>
      </c>
      <c r="B15" s="23"/>
      <c r="C15" s="24"/>
      <c r="D15" s="24"/>
      <c r="E15" s="24"/>
      <c r="F15" s="24"/>
      <c r="G15" s="25"/>
      <c r="H15" s="26"/>
    </row>
    <row r="16" spans="1:8" s="1" customFormat="1">
      <c r="A16" s="22">
        <v>922</v>
      </c>
      <c r="B16" s="23"/>
      <c r="C16" s="24">
        <v>127995</v>
      </c>
      <c r="D16" s="24"/>
      <c r="E16" s="24"/>
      <c r="F16" s="24"/>
      <c r="G16" s="25"/>
      <c r="H16" s="26"/>
    </row>
    <row r="17" spans="1:9" s="1" customFormat="1" ht="13.5" thickBot="1">
      <c r="A17" s="28">
        <v>721</v>
      </c>
      <c r="B17" s="29"/>
      <c r="C17" s="30"/>
      <c r="D17" s="30"/>
      <c r="E17" s="30"/>
      <c r="F17" s="30"/>
      <c r="G17" s="31">
        <v>2378</v>
      </c>
      <c r="H17" s="32"/>
    </row>
    <row r="18" spans="1:9" s="1" customFormat="1" ht="30" customHeight="1" thickBot="1">
      <c r="A18" s="33" t="s">
        <v>18</v>
      </c>
      <c r="B18" s="35">
        <f t="shared" ref="B18:C18" si="0">SUM(B5:B17)</f>
        <v>897596</v>
      </c>
      <c r="C18" s="35">
        <f t="shared" si="0"/>
        <v>291495</v>
      </c>
      <c r="D18" s="35">
        <f>SUM(D5:D17)</f>
        <v>556104</v>
      </c>
      <c r="E18" s="35">
        <f>SUM(E5:E17)</f>
        <v>7213837</v>
      </c>
      <c r="F18" s="35">
        <f t="shared" ref="F18:G18" si="1">SUM(F5:F17)</f>
        <v>12850</v>
      </c>
      <c r="G18" s="35">
        <f t="shared" si="1"/>
        <v>2378</v>
      </c>
      <c r="H18" s="37">
        <v>0</v>
      </c>
    </row>
    <row r="19" spans="1:9" s="1" customFormat="1" ht="28.5" customHeight="1" thickBot="1">
      <c r="A19" s="33" t="s">
        <v>42</v>
      </c>
      <c r="B19" s="192">
        <f>B18+C18+D18+E18+F18+G18+H18</f>
        <v>8974260</v>
      </c>
      <c r="C19" s="193"/>
      <c r="D19" s="193"/>
      <c r="E19" s="193"/>
      <c r="F19" s="193"/>
      <c r="G19" s="193"/>
      <c r="H19" s="194"/>
    </row>
    <row r="20" spans="1:9" ht="13.5" thickBot="1">
      <c r="A20" s="14"/>
      <c r="B20" s="14"/>
      <c r="C20" s="14"/>
      <c r="D20" s="15"/>
      <c r="E20" s="38"/>
      <c r="H20" s="18"/>
    </row>
    <row r="21" spans="1:9" ht="24" customHeight="1" thickBot="1">
      <c r="A21" s="94" t="s">
        <v>9</v>
      </c>
      <c r="B21" s="189" t="s">
        <v>43</v>
      </c>
      <c r="C21" s="190"/>
      <c r="D21" s="190"/>
      <c r="E21" s="190"/>
      <c r="F21" s="190"/>
      <c r="G21" s="190"/>
      <c r="H21" s="191"/>
    </row>
    <row r="22" spans="1:9" ht="90" thickBot="1">
      <c r="A22" s="95" t="s">
        <v>10</v>
      </c>
      <c r="B22" s="19" t="s">
        <v>11</v>
      </c>
      <c r="C22" s="20" t="s">
        <v>12</v>
      </c>
      <c r="D22" s="20" t="s">
        <v>13</v>
      </c>
      <c r="E22" s="20" t="s">
        <v>14</v>
      </c>
      <c r="F22" s="20" t="s">
        <v>15</v>
      </c>
      <c r="G22" s="20" t="s">
        <v>39</v>
      </c>
      <c r="H22" s="21" t="s">
        <v>17</v>
      </c>
    </row>
    <row r="23" spans="1:9">
      <c r="A23" s="3">
        <v>65</v>
      </c>
      <c r="B23" s="4"/>
      <c r="C23" s="5"/>
      <c r="D23" s="6">
        <v>556104</v>
      </c>
      <c r="E23" s="7"/>
      <c r="F23" s="7"/>
      <c r="G23" s="8"/>
      <c r="H23" s="9"/>
    </row>
    <row r="24" spans="1:9">
      <c r="A24" s="22">
        <v>66</v>
      </c>
      <c r="B24" s="23"/>
      <c r="C24" s="24">
        <v>157500</v>
      </c>
      <c r="D24" s="24"/>
      <c r="E24" s="24"/>
      <c r="F24" s="24">
        <v>12850</v>
      </c>
      <c r="G24" s="25"/>
      <c r="H24" s="26"/>
    </row>
    <row r="25" spans="1:9">
      <c r="A25" s="22">
        <v>67</v>
      </c>
      <c r="B25" s="23">
        <v>897596</v>
      </c>
      <c r="C25" s="24"/>
      <c r="D25" s="24"/>
      <c r="E25" s="24">
        <v>141340</v>
      </c>
      <c r="F25" s="24"/>
      <c r="G25" s="25"/>
      <c r="H25" s="26"/>
    </row>
    <row r="26" spans="1:9" s="156" customFormat="1">
      <c r="A26" s="22">
        <v>68</v>
      </c>
      <c r="B26" s="23"/>
      <c r="C26" s="24">
        <v>6000</v>
      </c>
      <c r="D26" s="24"/>
      <c r="E26" s="24"/>
      <c r="F26" s="24"/>
      <c r="G26" s="25"/>
      <c r="H26" s="26"/>
    </row>
    <row r="27" spans="1:9">
      <c r="A27" s="22">
        <v>92</v>
      </c>
      <c r="B27" s="23"/>
      <c r="C27" s="24">
        <v>127995</v>
      </c>
      <c r="D27" s="24"/>
      <c r="E27" s="24"/>
      <c r="F27" s="24"/>
      <c r="G27" s="25"/>
      <c r="H27" s="26"/>
    </row>
    <row r="28" spans="1:9">
      <c r="A28" s="22">
        <v>63</v>
      </c>
      <c r="B28" s="23"/>
      <c r="C28" s="24"/>
      <c r="E28" s="24">
        <v>7072497</v>
      </c>
      <c r="F28" s="24"/>
      <c r="G28" s="25"/>
      <c r="H28" s="26"/>
    </row>
    <row r="29" spans="1:9">
      <c r="A29" s="22">
        <v>72</v>
      </c>
      <c r="B29" s="23"/>
      <c r="C29" s="24"/>
      <c r="D29" s="24"/>
      <c r="E29" s="24"/>
      <c r="F29" s="24"/>
      <c r="G29" s="25">
        <v>2378</v>
      </c>
      <c r="H29" s="26"/>
    </row>
    <row r="30" spans="1:9">
      <c r="A30" s="22"/>
      <c r="B30" s="23"/>
      <c r="C30" s="24"/>
      <c r="D30" s="24"/>
      <c r="E30" s="24"/>
      <c r="F30" s="24"/>
      <c r="G30" s="25"/>
      <c r="H30" s="26"/>
    </row>
    <row r="31" spans="1:9" ht="13.5" thickBot="1">
      <c r="A31" s="27"/>
      <c r="B31" s="23"/>
      <c r="C31" s="24"/>
      <c r="D31" s="24"/>
      <c r="E31" s="24"/>
      <c r="F31" s="24"/>
      <c r="G31" s="25"/>
      <c r="H31" s="26"/>
    </row>
    <row r="32" spans="1:9" s="1" customFormat="1" ht="30" customHeight="1" thickBot="1">
      <c r="A32" s="33" t="s">
        <v>18</v>
      </c>
      <c r="B32" s="34">
        <f>B25</f>
        <v>897596</v>
      </c>
      <c r="C32" s="35">
        <f>SUM(C23:C31)</f>
        <v>291495</v>
      </c>
      <c r="D32" s="36">
        <f>D23</f>
        <v>556104</v>
      </c>
      <c r="E32" s="36">
        <f>SUM(E23:E31)</f>
        <v>7213837</v>
      </c>
      <c r="F32" s="36">
        <f>+F24</f>
        <v>12850</v>
      </c>
      <c r="G32" s="35">
        <v>2378</v>
      </c>
      <c r="H32" s="37">
        <v>0</v>
      </c>
      <c r="I32" s="110">
        <f>SUM(D32:E32)</f>
        <v>7769941</v>
      </c>
    </row>
    <row r="33" spans="1:8" s="1" customFormat="1" ht="28.5" customHeight="1" thickBot="1">
      <c r="A33" s="33" t="s">
        <v>45</v>
      </c>
      <c r="B33" s="192">
        <f>B32+C32+D32+E32+F32+G32+H32</f>
        <v>8974260</v>
      </c>
      <c r="C33" s="193"/>
      <c r="D33" s="193"/>
      <c r="E33" s="193"/>
      <c r="F33" s="193"/>
      <c r="G33" s="193"/>
      <c r="H33" s="194"/>
    </row>
    <row r="34" spans="1:8" ht="13.5" thickBot="1">
      <c r="D34" s="40"/>
      <c r="E34" s="41"/>
    </row>
    <row r="35" spans="1:8" ht="26.25" thickBot="1">
      <c r="A35" s="94" t="s">
        <v>9</v>
      </c>
      <c r="B35" s="189" t="s">
        <v>54</v>
      </c>
      <c r="C35" s="195"/>
      <c r="D35" s="195"/>
      <c r="E35" s="195"/>
      <c r="F35" s="195"/>
      <c r="G35" s="195"/>
      <c r="H35" s="196"/>
    </row>
    <row r="36" spans="1:8" ht="90" thickBot="1">
      <c r="A36" s="95" t="s">
        <v>10</v>
      </c>
      <c r="B36" s="19" t="s">
        <v>11</v>
      </c>
      <c r="C36" s="20" t="s">
        <v>12</v>
      </c>
      <c r="D36" s="20" t="s">
        <v>13</v>
      </c>
      <c r="E36" s="20" t="s">
        <v>14</v>
      </c>
      <c r="F36" s="20" t="s">
        <v>15</v>
      </c>
      <c r="G36" s="20" t="s">
        <v>39</v>
      </c>
      <c r="H36" s="21" t="s">
        <v>17</v>
      </c>
    </row>
    <row r="37" spans="1:8">
      <c r="A37" s="3">
        <v>65</v>
      </c>
      <c r="B37" s="4"/>
      <c r="C37" s="5"/>
      <c r="D37" s="6">
        <v>556104</v>
      </c>
      <c r="E37" s="7"/>
      <c r="F37" s="7"/>
      <c r="G37" s="8"/>
      <c r="H37" s="9"/>
    </row>
    <row r="38" spans="1:8">
      <c r="A38" s="22">
        <v>66</v>
      </c>
      <c r="B38" s="23"/>
      <c r="C38" s="24">
        <v>157500</v>
      </c>
      <c r="D38" s="24"/>
      <c r="E38" s="24"/>
      <c r="F38" s="24">
        <v>12850</v>
      </c>
      <c r="G38" s="25"/>
      <c r="H38" s="26"/>
    </row>
    <row r="39" spans="1:8">
      <c r="A39" s="22">
        <v>67</v>
      </c>
      <c r="B39" s="23">
        <v>897596</v>
      </c>
      <c r="C39" s="24"/>
      <c r="D39" s="24"/>
      <c r="E39" s="24">
        <v>141340</v>
      </c>
      <c r="F39" s="24"/>
      <c r="G39" s="25"/>
      <c r="H39" s="26"/>
    </row>
    <row r="40" spans="1:8" s="156" customFormat="1">
      <c r="A40" s="22">
        <v>68</v>
      </c>
      <c r="B40" s="23"/>
      <c r="C40" s="24">
        <v>6000</v>
      </c>
      <c r="D40" s="24"/>
      <c r="E40" s="24"/>
      <c r="F40" s="24"/>
      <c r="G40" s="25"/>
      <c r="H40" s="26"/>
    </row>
    <row r="41" spans="1:8">
      <c r="A41" s="22">
        <v>92</v>
      </c>
      <c r="B41" s="23"/>
      <c r="C41" s="24">
        <v>127995</v>
      </c>
      <c r="D41" s="24"/>
      <c r="E41" s="24"/>
      <c r="F41" s="24"/>
      <c r="G41" s="25"/>
      <c r="H41" s="26"/>
    </row>
    <row r="42" spans="1:8">
      <c r="A42" s="22">
        <v>63</v>
      </c>
      <c r="B42" s="23"/>
      <c r="C42" s="24"/>
      <c r="D42" s="24"/>
      <c r="E42" s="24">
        <v>7072497</v>
      </c>
      <c r="F42" s="24"/>
      <c r="G42" s="25"/>
      <c r="H42" s="26"/>
    </row>
    <row r="43" spans="1:8" ht="13.5" customHeight="1">
      <c r="A43" s="22">
        <v>72</v>
      </c>
      <c r="B43" s="23"/>
      <c r="C43" s="24"/>
      <c r="D43" s="24"/>
      <c r="E43" s="24"/>
      <c r="F43" s="24"/>
      <c r="G43" s="25">
        <v>2378</v>
      </c>
      <c r="H43" s="26"/>
    </row>
    <row r="44" spans="1:8" ht="13.5" customHeight="1">
      <c r="A44" s="22"/>
      <c r="B44" s="23"/>
      <c r="C44" s="24"/>
      <c r="D44" s="24"/>
      <c r="E44" s="24"/>
      <c r="F44" s="24"/>
      <c r="G44" s="25"/>
      <c r="H44" s="26"/>
    </row>
    <row r="45" spans="1:8" ht="13.5" customHeight="1" thickBot="1">
      <c r="A45" s="27"/>
      <c r="B45" s="23"/>
      <c r="C45" s="24"/>
      <c r="D45" s="24"/>
      <c r="E45" s="24"/>
      <c r="F45" s="24"/>
      <c r="G45" s="25"/>
      <c r="H45" s="26"/>
    </row>
    <row r="46" spans="1:8" s="1" customFormat="1" ht="30" customHeight="1" thickBot="1">
      <c r="A46" s="33" t="s">
        <v>18</v>
      </c>
      <c r="B46" s="34">
        <f>B39</f>
        <v>897596</v>
      </c>
      <c r="C46" s="36">
        <f>SUM(C37:C45)</f>
        <v>291495</v>
      </c>
      <c r="D46" s="36">
        <f>D37</f>
        <v>556104</v>
      </c>
      <c r="E46" s="35">
        <f>SUM(E37:E45)</f>
        <v>7213837</v>
      </c>
      <c r="F46" s="35">
        <f t="shared" ref="F46:G46" si="2">SUM(F37:F45)</f>
        <v>12850</v>
      </c>
      <c r="G46" s="35">
        <f t="shared" si="2"/>
        <v>2378</v>
      </c>
      <c r="H46" s="37">
        <v>0</v>
      </c>
    </row>
    <row r="47" spans="1:8" s="1" customFormat="1" ht="28.5" customHeight="1" thickBot="1">
      <c r="A47" s="33" t="s">
        <v>55</v>
      </c>
      <c r="B47" s="192">
        <f>B46+C46+D46+E46+F46+G46+H46</f>
        <v>8974260</v>
      </c>
      <c r="C47" s="193"/>
      <c r="D47" s="193"/>
      <c r="E47" s="193"/>
      <c r="F47" s="193"/>
      <c r="G47" s="193"/>
      <c r="H47" s="194"/>
    </row>
    <row r="48" spans="1:8" ht="13.5" customHeight="1">
      <c r="C48" s="42"/>
      <c r="D48" s="40"/>
      <c r="E48" s="43"/>
    </row>
    <row r="49" spans="2:5" ht="13.5" customHeight="1">
      <c r="C49" s="42"/>
      <c r="D49" s="44"/>
      <c r="E49" s="45"/>
    </row>
    <row r="50" spans="2:5" ht="13.5" customHeight="1">
      <c r="D50" s="46"/>
      <c r="E50" s="47"/>
    </row>
    <row r="51" spans="2:5" ht="13.5" customHeight="1">
      <c r="D51" s="48"/>
      <c r="E51" s="49"/>
    </row>
    <row r="52" spans="2:5" ht="13.5" customHeight="1">
      <c r="D52" s="40"/>
      <c r="E52" s="41"/>
    </row>
    <row r="53" spans="2:5" ht="28.5" customHeight="1">
      <c r="C53" s="42"/>
      <c r="D53" s="40"/>
      <c r="E53" s="50"/>
    </row>
    <row r="54" spans="2:5" ht="13.5" customHeight="1">
      <c r="C54" s="42"/>
      <c r="D54" s="40"/>
      <c r="E54" s="45"/>
    </row>
    <row r="55" spans="2:5" ht="13.5" customHeight="1">
      <c r="D55" s="40"/>
      <c r="E55" s="41"/>
    </row>
    <row r="56" spans="2:5" ht="13.5" customHeight="1">
      <c r="D56" s="40"/>
      <c r="E56" s="49"/>
    </row>
    <row r="57" spans="2:5" ht="13.5" customHeight="1">
      <c r="D57" s="40"/>
      <c r="E57" s="41"/>
    </row>
    <row r="58" spans="2:5" ht="22.5" customHeight="1">
      <c r="D58" s="40"/>
      <c r="E58" s="51"/>
    </row>
    <row r="59" spans="2:5" ht="13.5" customHeight="1">
      <c r="D59" s="46"/>
      <c r="E59" s="47"/>
    </row>
    <row r="60" spans="2:5" ht="13.5" customHeight="1">
      <c r="B60" s="42"/>
      <c r="D60" s="46"/>
      <c r="E60" s="52"/>
    </row>
    <row r="61" spans="2:5" ht="13.5" customHeight="1">
      <c r="C61" s="42"/>
      <c r="D61" s="46"/>
      <c r="E61" s="53"/>
    </row>
    <row r="62" spans="2:5" ht="13.5" customHeight="1">
      <c r="C62" s="42"/>
      <c r="D62" s="48"/>
      <c r="E62" s="45"/>
    </row>
    <row r="63" spans="2:5" ht="13.5" customHeight="1">
      <c r="D63" s="40"/>
      <c r="E63" s="41"/>
    </row>
    <row r="64" spans="2:5" ht="13.5" customHeight="1">
      <c r="B64" s="42"/>
      <c r="D64" s="40"/>
      <c r="E64" s="43"/>
    </row>
    <row r="65" spans="1:5" ht="13.5" customHeight="1">
      <c r="C65" s="42"/>
      <c r="D65" s="40"/>
      <c r="E65" s="52"/>
    </row>
    <row r="66" spans="1:5" ht="13.5" customHeight="1">
      <c r="C66" s="42"/>
      <c r="D66" s="48"/>
      <c r="E66" s="45"/>
    </row>
    <row r="67" spans="1:5" ht="13.5" customHeight="1">
      <c r="D67" s="46"/>
      <c r="E67" s="41"/>
    </row>
    <row r="68" spans="1:5" ht="13.5" customHeight="1">
      <c r="C68" s="42"/>
      <c r="D68" s="46"/>
      <c r="E68" s="52"/>
    </row>
    <row r="69" spans="1:5" ht="22.5" customHeight="1">
      <c r="D69" s="48"/>
      <c r="E69" s="51"/>
    </row>
    <row r="70" spans="1:5" ht="13.5" customHeight="1">
      <c r="D70" s="40"/>
      <c r="E70" s="41"/>
    </row>
    <row r="71" spans="1:5" ht="13.5" customHeight="1">
      <c r="D71" s="48"/>
      <c r="E71" s="45"/>
    </row>
    <row r="72" spans="1:5" ht="13.5" customHeight="1">
      <c r="D72" s="40"/>
      <c r="E72" s="41"/>
    </row>
    <row r="73" spans="1:5" ht="13.5" customHeight="1">
      <c r="D73" s="40"/>
      <c r="E73" s="41"/>
    </row>
    <row r="74" spans="1:5" ht="13.5" customHeight="1">
      <c r="A74" s="42"/>
      <c r="D74" s="54"/>
      <c r="E74" s="52"/>
    </row>
    <row r="75" spans="1:5" ht="13.5" customHeight="1">
      <c r="B75" s="42"/>
      <c r="C75" s="42"/>
      <c r="D75" s="55"/>
      <c r="E75" s="52"/>
    </row>
    <row r="76" spans="1:5" ht="13.5" customHeight="1">
      <c r="B76" s="42"/>
      <c r="C76" s="42"/>
      <c r="D76" s="55"/>
      <c r="E76" s="43"/>
    </row>
    <row r="77" spans="1:5" ht="13.5" customHeight="1">
      <c r="B77" s="42"/>
      <c r="C77" s="42"/>
      <c r="D77" s="48"/>
      <c r="E77" s="49"/>
    </row>
    <row r="78" spans="1:5">
      <c r="D78" s="40"/>
      <c r="E78" s="41"/>
    </row>
    <row r="79" spans="1:5">
      <c r="B79" s="42"/>
      <c r="D79" s="40"/>
      <c r="E79" s="52"/>
    </row>
    <row r="80" spans="1:5">
      <c r="C80" s="42"/>
      <c r="D80" s="40"/>
      <c r="E80" s="43"/>
    </row>
    <row r="81" spans="1:5">
      <c r="C81" s="42"/>
      <c r="D81" s="48"/>
      <c r="E81" s="45"/>
    </row>
    <row r="82" spans="1:5">
      <c r="D82" s="40"/>
      <c r="E82" s="41"/>
    </row>
    <row r="83" spans="1:5">
      <c r="D83" s="40"/>
      <c r="E83" s="41"/>
    </row>
    <row r="84" spans="1:5">
      <c r="D84" s="56"/>
      <c r="E84" s="57"/>
    </row>
    <row r="85" spans="1:5">
      <c r="D85" s="40"/>
      <c r="E85" s="41"/>
    </row>
    <row r="86" spans="1:5">
      <c r="D86" s="40"/>
      <c r="E86" s="41"/>
    </row>
    <row r="87" spans="1:5">
      <c r="D87" s="40"/>
      <c r="E87" s="41"/>
    </row>
    <row r="88" spans="1:5">
      <c r="D88" s="48"/>
      <c r="E88" s="45"/>
    </row>
    <row r="89" spans="1:5">
      <c r="D89" s="40"/>
      <c r="E89" s="41"/>
    </row>
    <row r="90" spans="1:5">
      <c r="D90" s="48"/>
      <c r="E90" s="45"/>
    </row>
    <row r="91" spans="1:5">
      <c r="D91" s="40"/>
      <c r="E91" s="41"/>
    </row>
    <row r="92" spans="1:5">
      <c r="D92" s="40"/>
      <c r="E92" s="41"/>
    </row>
    <row r="93" spans="1:5">
      <c r="D93" s="40"/>
      <c r="E93" s="41"/>
    </row>
    <row r="94" spans="1:5">
      <c r="D94" s="40"/>
      <c r="E94" s="41"/>
    </row>
    <row r="95" spans="1:5" ht="28.5" customHeight="1">
      <c r="A95" s="58"/>
      <c r="B95" s="58"/>
      <c r="C95" s="58"/>
      <c r="D95" s="59"/>
      <c r="E95" s="60"/>
    </row>
    <row r="96" spans="1:5">
      <c r="C96" s="42"/>
      <c r="D96" s="40"/>
      <c r="E96" s="43"/>
    </row>
    <row r="97" spans="3:5">
      <c r="D97" s="61"/>
      <c r="E97" s="62"/>
    </row>
    <row r="98" spans="3:5">
      <c r="D98" s="40"/>
      <c r="E98" s="41"/>
    </row>
    <row r="99" spans="3:5">
      <c r="D99" s="56"/>
      <c r="E99" s="57"/>
    </row>
    <row r="100" spans="3:5">
      <c r="D100" s="56"/>
      <c r="E100" s="57"/>
    </row>
    <row r="101" spans="3:5">
      <c r="D101" s="40"/>
      <c r="E101" s="41"/>
    </row>
    <row r="102" spans="3:5">
      <c r="D102" s="48"/>
      <c r="E102" s="45"/>
    </row>
    <row r="103" spans="3:5">
      <c r="D103" s="40"/>
      <c r="E103" s="41"/>
    </row>
    <row r="104" spans="3:5">
      <c r="D104" s="40"/>
      <c r="E104" s="41"/>
    </row>
    <row r="105" spans="3:5">
      <c r="D105" s="48"/>
      <c r="E105" s="45"/>
    </row>
    <row r="106" spans="3:5">
      <c r="D106" s="40"/>
      <c r="E106" s="41"/>
    </row>
    <row r="107" spans="3:5">
      <c r="D107" s="56"/>
      <c r="E107" s="57"/>
    </row>
    <row r="108" spans="3:5">
      <c r="D108" s="48"/>
      <c r="E108" s="62"/>
    </row>
    <row r="109" spans="3:5">
      <c r="D109" s="46"/>
      <c r="E109" s="57"/>
    </row>
    <row r="110" spans="3:5">
      <c r="D110" s="48"/>
      <c r="E110" s="45"/>
    </row>
    <row r="111" spans="3:5">
      <c r="D111" s="40"/>
      <c r="E111" s="41"/>
    </row>
    <row r="112" spans="3:5">
      <c r="C112" s="42"/>
      <c r="D112" s="40"/>
      <c r="E112" s="43"/>
    </row>
    <row r="113" spans="2:5">
      <c r="D113" s="46"/>
      <c r="E113" s="45"/>
    </row>
    <row r="114" spans="2:5">
      <c r="D114" s="46"/>
      <c r="E114" s="57"/>
    </row>
    <row r="115" spans="2:5">
      <c r="C115" s="42"/>
      <c r="D115" s="46"/>
      <c r="E115" s="63"/>
    </row>
    <row r="116" spans="2:5">
      <c r="C116" s="42"/>
      <c r="D116" s="48"/>
      <c r="E116" s="49"/>
    </row>
    <row r="117" spans="2:5">
      <c r="D117" s="40"/>
      <c r="E117" s="41"/>
    </row>
    <row r="118" spans="2:5">
      <c r="D118" s="61"/>
      <c r="E118" s="64"/>
    </row>
    <row r="119" spans="2:5" ht="11.25" customHeight="1">
      <c r="D119" s="56"/>
      <c r="E119" s="57"/>
    </row>
    <row r="120" spans="2:5" ht="24" customHeight="1">
      <c r="B120" s="42"/>
      <c r="D120" s="56"/>
      <c r="E120" s="65"/>
    </row>
    <row r="121" spans="2:5" ht="15" customHeight="1">
      <c r="C121" s="42"/>
      <c r="D121" s="56"/>
      <c r="E121" s="65"/>
    </row>
    <row r="122" spans="2:5" ht="11.25" customHeight="1">
      <c r="D122" s="61"/>
      <c r="E122" s="62"/>
    </row>
    <row r="123" spans="2:5">
      <c r="D123" s="56"/>
      <c r="E123" s="57"/>
    </row>
    <row r="124" spans="2:5" ht="13.5" customHeight="1">
      <c r="B124" s="42"/>
      <c r="D124" s="56"/>
      <c r="E124" s="66"/>
    </row>
    <row r="125" spans="2:5" ht="12.75" customHeight="1">
      <c r="C125" s="42"/>
      <c r="D125" s="56"/>
      <c r="E125" s="43"/>
    </row>
    <row r="126" spans="2:5" ht="12.75" customHeight="1">
      <c r="C126" s="42"/>
      <c r="D126" s="48"/>
      <c r="E126" s="49"/>
    </row>
    <row r="127" spans="2:5">
      <c r="D127" s="40"/>
      <c r="E127" s="41"/>
    </row>
    <row r="128" spans="2:5">
      <c r="C128" s="42"/>
      <c r="D128" s="40"/>
      <c r="E128" s="63"/>
    </row>
    <row r="129" spans="1:5">
      <c r="D129" s="61"/>
      <c r="E129" s="62"/>
    </row>
    <row r="130" spans="1:5">
      <c r="D130" s="56"/>
      <c r="E130" s="57"/>
    </row>
    <row r="131" spans="1:5">
      <c r="D131" s="40"/>
      <c r="E131" s="41"/>
    </row>
    <row r="132" spans="1:5" ht="19.5" customHeight="1">
      <c r="A132" s="67"/>
      <c r="B132" s="14"/>
      <c r="C132" s="14"/>
      <c r="D132" s="14"/>
      <c r="E132" s="52"/>
    </row>
    <row r="133" spans="1:5" ht="15" customHeight="1">
      <c r="A133" s="42"/>
      <c r="D133" s="54"/>
      <c r="E133" s="52"/>
    </row>
    <row r="134" spans="1:5">
      <c r="A134" s="42"/>
      <c r="B134" s="42"/>
      <c r="D134" s="54"/>
      <c r="E134" s="43"/>
    </row>
    <row r="135" spans="1:5">
      <c r="C135" s="42"/>
      <c r="D135" s="40"/>
      <c r="E135" s="52"/>
    </row>
    <row r="136" spans="1:5">
      <c r="D136" s="44"/>
      <c r="E136" s="45"/>
    </row>
    <row r="137" spans="1:5">
      <c r="B137" s="42"/>
      <c r="D137" s="40"/>
      <c r="E137" s="43"/>
    </row>
    <row r="138" spans="1:5">
      <c r="C138" s="42"/>
      <c r="D138" s="40"/>
      <c r="E138" s="43"/>
    </row>
    <row r="139" spans="1:5">
      <c r="D139" s="48"/>
      <c r="E139" s="49"/>
    </row>
    <row r="140" spans="1:5" ht="22.5" customHeight="1">
      <c r="C140" s="42"/>
      <c r="D140" s="40"/>
      <c r="E140" s="50"/>
    </row>
    <row r="141" spans="1:5">
      <c r="D141" s="40"/>
      <c r="E141" s="49"/>
    </row>
    <row r="142" spans="1:5">
      <c r="B142" s="42"/>
      <c r="D142" s="46"/>
      <c r="E142" s="52"/>
    </row>
    <row r="143" spans="1:5">
      <c r="C143" s="42"/>
      <c r="D143" s="46"/>
      <c r="E143" s="53"/>
    </row>
    <row r="144" spans="1:5">
      <c r="D144" s="48"/>
      <c r="E144" s="45"/>
    </row>
    <row r="145" spans="1:5" ht="13.5" customHeight="1">
      <c r="A145" s="42"/>
      <c r="D145" s="54"/>
      <c r="E145" s="52"/>
    </row>
    <row r="146" spans="1:5" ht="13.5" customHeight="1">
      <c r="B146" s="42"/>
      <c r="D146" s="40"/>
      <c r="E146" s="52"/>
    </row>
    <row r="147" spans="1:5" ht="13.5" customHeight="1">
      <c r="C147" s="42"/>
      <c r="D147" s="40"/>
      <c r="E147" s="43"/>
    </row>
    <row r="148" spans="1:5">
      <c r="C148" s="42"/>
      <c r="D148" s="48"/>
      <c r="E148" s="45"/>
    </row>
    <row r="149" spans="1:5">
      <c r="C149" s="42"/>
      <c r="D149" s="40"/>
      <c r="E149" s="43"/>
    </row>
    <row r="150" spans="1:5">
      <c r="D150" s="61"/>
      <c r="E150" s="62"/>
    </row>
    <row r="151" spans="1:5">
      <c r="C151" s="42"/>
      <c r="D151" s="46"/>
      <c r="E151" s="63"/>
    </row>
    <row r="152" spans="1:5">
      <c r="C152" s="42"/>
      <c r="D152" s="48"/>
      <c r="E152" s="49"/>
    </row>
    <row r="153" spans="1:5">
      <c r="D153" s="61"/>
      <c r="E153" s="68"/>
    </row>
    <row r="154" spans="1:5">
      <c r="B154" s="42"/>
      <c r="D154" s="56"/>
      <c r="E154" s="66"/>
    </row>
    <row r="155" spans="1:5">
      <c r="C155" s="42"/>
      <c r="D155" s="56"/>
      <c r="E155" s="43"/>
    </row>
    <row r="156" spans="1:5">
      <c r="C156" s="42"/>
      <c r="D156" s="48"/>
      <c r="E156" s="49"/>
    </row>
    <row r="157" spans="1:5">
      <c r="C157" s="42"/>
      <c r="D157" s="48"/>
      <c r="E157" s="49"/>
    </row>
    <row r="158" spans="1:5">
      <c r="D158" s="40"/>
      <c r="E158" s="41"/>
    </row>
    <row r="159" spans="1:5" s="69" customFormat="1" ht="18" customHeight="1">
      <c r="A159" s="187"/>
      <c r="B159" s="188"/>
      <c r="C159" s="188"/>
      <c r="D159" s="188"/>
      <c r="E159" s="188"/>
    </row>
    <row r="160" spans="1:5" ht="28.5" customHeight="1">
      <c r="A160" s="58"/>
      <c r="B160" s="58"/>
      <c r="C160" s="58"/>
      <c r="D160" s="59"/>
      <c r="E160" s="60"/>
    </row>
    <row r="162" spans="1:5" ht="15.75">
      <c r="A162" s="71"/>
      <c r="B162" s="42"/>
      <c r="C162" s="42"/>
      <c r="D162" s="72"/>
      <c r="E162" s="13"/>
    </row>
    <row r="163" spans="1:5">
      <c r="A163" s="42"/>
      <c r="B163" s="42"/>
      <c r="C163" s="42"/>
      <c r="D163" s="72"/>
      <c r="E163" s="13"/>
    </row>
    <row r="164" spans="1:5" ht="17.25" customHeight="1">
      <c r="A164" s="42"/>
      <c r="B164" s="42"/>
      <c r="C164" s="42"/>
      <c r="D164" s="72"/>
      <c r="E164" s="13"/>
    </row>
    <row r="165" spans="1:5" ht="13.5" customHeight="1">
      <c r="A165" s="42"/>
      <c r="B165" s="42"/>
      <c r="C165" s="42"/>
      <c r="D165" s="72"/>
      <c r="E165" s="13"/>
    </row>
    <row r="166" spans="1:5">
      <c r="A166" s="42"/>
      <c r="B166" s="42"/>
      <c r="C166" s="42"/>
      <c r="D166" s="72"/>
      <c r="E166" s="13"/>
    </row>
    <row r="167" spans="1:5">
      <c r="A167" s="42"/>
      <c r="B167" s="42"/>
      <c r="C167" s="42"/>
    </row>
    <row r="168" spans="1:5">
      <c r="A168" s="42"/>
      <c r="B168" s="42"/>
      <c r="C168" s="42"/>
      <c r="D168" s="72"/>
      <c r="E168" s="13"/>
    </row>
    <row r="169" spans="1:5">
      <c r="A169" s="42"/>
      <c r="B169" s="42"/>
      <c r="C169" s="42"/>
      <c r="D169" s="72"/>
      <c r="E169" s="73"/>
    </row>
    <row r="170" spans="1:5">
      <c r="A170" s="42"/>
      <c r="B170" s="42"/>
      <c r="C170" s="42"/>
      <c r="D170" s="72"/>
      <c r="E170" s="13"/>
    </row>
    <row r="171" spans="1:5" ht="22.5" customHeight="1">
      <c r="A171" s="42"/>
      <c r="B171" s="42"/>
      <c r="C171" s="42"/>
      <c r="D171" s="72"/>
      <c r="E171" s="50"/>
    </row>
    <row r="172" spans="1:5" ht="22.5" customHeight="1">
      <c r="D172" s="48"/>
      <c r="E172" s="51"/>
    </row>
  </sheetData>
  <mergeCells count="8">
    <mergeCell ref="A159:E159"/>
    <mergeCell ref="B3:H3"/>
    <mergeCell ref="B47:H47"/>
    <mergeCell ref="A1:H1"/>
    <mergeCell ref="B19:H19"/>
    <mergeCell ref="B21:H21"/>
    <mergeCell ref="B33:H33"/>
    <mergeCell ref="B35:H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9" max="7" man="1"/>
    <brk id="93" max="9" man="1"/>
    <brk id="1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1"/>
  <sheetViews>
    <sheetView topLeftCell="A118" workbookViewId="0">
      <selection activeCell="B138" sqref="B138:B142"/>
    </sheetView>
  </sheetViews>
  <sheetFormatPr defaultColWidth="11.42578125" defaultRowHeight="12.75"/>
  <cols>
    <col min="1" max="1" width="11.42578125" style="88" bestFit="1" customWidth="1"/>
    <col min="2" max="2" width="43.42578125" style="90" customWidth="1"/>
    <col min="3" max="3" width="14.28515625" style="2" customWidth="1"/>
    <col min="4" max="4" width="15.42578125" style="2" customWidth="1"/>
    <col min="5" max="5" width="12.85546875" style="2" bestFit="1" customWidth="1"/>
    <col min="6" max="6" width="14.140625" style="2" bestFit="1" customWidth="1"/>
    <col min="7" max="7" width="15.85546875" style="2" customWidth="1"/>
    <col min="8" max="8" width="11.7109375" style="2" customWidth="1"/>
    <col min="9" max="9" width="14.28515625" style="2" customWidth="1"/>
    <col min="10" max="10" width="10" style="2" bestFit="1" customWidth="1"/>
    <col min="11" max="12" width="13.85546875" style="2" bestFit="1" customWidth="1"/>
    <col min="13" max="14" width="11.42578125" style="10"/>
    <col min="15" max="15" width="14.5703125" style="10" bestFit="1" customWidth="1"/>
    <col min="16" max="16384" width="11.42578125" style="10"/>
  </cols>
  <sheetData>
    <row r="1" spans="1:15" ht="24" customHeight="1">
      <c r="A1" s="197" t="s">
        <v>19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5" s="13" customFormat="1" ht="67.5">
      <c r="A2" s="11" t="s">
        <v>20</v>
      </c>
      <c r="B2" s="11" t="s">
        <v>21</v>
      </c>
      <c r="C2" s="12" t="s">
        <v>56</v>
      </c>
      <c r="D2" s="91" t="s">
        <v>11</v>
      </c>
      <c r="E2" s="91" t="s">
        <v>12</v>
      </c>
      <c r="F2" s="91" t="s">
        <v>13</v>
      </c>
      <c r="G2" s="91" t="s">
        <v>14</v>
      </c>
      <c r="H2" s="91" t="s">
        <v>22</v>
      </c>
      <c r="I2" s="91" t="s">
        <v>16</v>
      </c>
      <c r="J2" s="91" t="s">
        <v>17</v>
      </c>
      <c r="K2" s="143" t="s">
        <v>44</v>
      </c>
      <c r="L2" s="143" t="s">
        <v>57</v>
      </c>
    </row>
    <row r="3" spans="1:15">
      <c r="A3" s="111"/>
      <c r="B3" s="112"/>
      <c r="C3" s="113"/>
      <c r="D3" s="114"/>
      <c r="E3" s="115"/>
      <c r="F3" s="115"/>
      <c r="G3" s="115"/>
      <c r="H3" s="115"/>
      <c r="I3" s="115"/>
      <c r="J3" s="140"/>
      <c r="K3" s="144"/>
      <c r="L3" s="145"/>
    </row>
    <row r="4" spans="1:15" s="13" customFormat="1">
      <c r="A4" s="111"/>
      <c r="B4" s="116" t="s">
        <v>111</v>
      </c>
      <c r="C4" s="117">
        <f>SUM(C8+C19+C26+C28+C31+C39+C44+C47+C52+C55+C58+C71+C74+C80+C85+C92+C99+C102+C106+C114+C121+C129+C109+C42+C64+C133)</f>
        <v>8974260</v>
      </c>
      <c r="D4" s="117">
        <f>SUM(D8+D19+D26+D28+D31+D39+D44+D47+D52+D55+D58+D71+D74+D80+D85+D92+D99+D102+D106+D114+D121+D129)</f>
        <v>897596</v>
      </c>
      <c r="E4" s="117">
        <f t="shared" ref="E4:J4" si="0">SUM(E8+E19+E26+E28+E31+E39+E44+E47+E52+E55+E58+E71+E74+E80+E85+E92+E99+E102+E106+E114+E121+E129)</f>
        <v>173500</v>
      </c>
      <c r="F4" s="117">
        <f>SUM(F8+F19+F26+F28+F31+F39+F44+F42+F47+F52+F55+F58+F71++F80+F85+F92+F99+F102+F106+F114+F121+F129)</f>
        <v>556104</v>
      </c>
      <c r="G4" s="117">
        <f>SUM(G8+G19+G26+G28+G31+G39+G44+G47+G52+G42+G55+G58+G71+G74+G80+G85+G92+G99+G102+G106+G114+G121+G129+G109+G132+G64)</f>
        <v>7331832</v>
      </c>
      <c r="H4" s="117">
        <f t="shared" si="0"/>
        <v>12850</v>
      </c>
      <c r="I4" s="117">
        <f t="shared" si="0"/>
        <v>2378</v>
      </c>
      <c r="J4" s="141">
        <f t="shared" si="0"/>
        <v>0</v>
      </c>
      <c r="K4" s="146">
        <f>C4</f>
        <v>8974260</v>
      </c>
      <c r="L4" s="147">
        <f>C4</f>
        <v>8974260</v>
      </c>
      <c r="O4" s="161">
        <f>SUM(D4:J4)</f>
        <v>8974260</v>
      </c>
    </row>
    <row r="5" spans="1:15">
      <c r="A5" s="111"/>
      <c r="B5" s="112"/>
      <c r="C5" s="113"/>
      <c r="D5" s="114"/>
      <c r="E5" s="115"/>
      <c r="F5" s="115"/>
      <c r="G5" s="115"/>
      <c r="H5" s="115"/>
      <c r="I5" s="115"/>
      <c r="J5" s="140"/>
      <c r="K5" s="146">
        <f t="shared" ref="K5:K83" si="1">C5</f>
        <v>0</v>
      </c>
      <c r="L5" s="147">
        <f t="shared" ref="L5:L83" si="2">C5</f>
        <v>0</v>
      </c>
    </row>
    <row r="6" spans="1:15" s="13" customFormat="1">
      <c r="A6" s="111"/>
      <c r="B6" s="118" t="s">
        <v>60</v>
      </c>
      <c r="C6" s="119">
        <f>SUM(D6:J6)</f>
        <v>0</v>
      </c>
      <c r="D6" s="120"/>
      <c r="E6" s="121"/>
      <c r="F6" s="121"/>
      <c r="G6" s="121"/>
      <c r="H6" s="121"/>
      <c r="I6" s="121"/>
      <c r="J6" s="142"/>
      <c r="K6" s="146">
        <f t="shared" si="1"/>
        <v>0</v>
      </c>
      <c r="L6" s="147">
        <f t="shared" si="2"/>
        <v>0</v>
      </c>
    </row>
    <row r="7" spans="1:15" s="13" customFormat="1" ht="12.75" customHeight="1">
      <c r="A7" s="122"/>
      <c r="B7" s="123" t="s">
        <v>58</v>
      </c>
      <c r="C7" s="119">
        <f t="shared" ref="C7:C85" si="3">SUM(D7:J7)</f>
        <v>0</v>
      </c>
      <c r="D7" s="120"/>
      <c r="E7" s="121"/>
      <c r="F7" s="121"/>
      <c r="G7" s="121"/>
      <c r="H7" s="121"/>
      <c r="I7" s="121"/>
      <c r="J7" s="142"/>
      <c r="K7" s="146">
        <f t="shared" si="1"/>
        <v>0</v>
      </c>
      <c r="L7" s="147">
        <f t="shared" si="2"/>
        <v>0</v>
      </c>
    </row>
    <row r="8" spans="1:15" s="13" customFormat="1" ht="12.75" customHeight="1">
      <c r="A8" s="124" t="s">
        <v>61</v>
      </c>
      <c r="B8" s="125" t="s">
        <v>59</v>
      </c>
      <c r="C8" s="119">
        <f t="shared" si="3"/>
        <v>8030</v>
      </c>
      <c r="D8" s="120">
        <f>SUM(D9:D18)</f>
        <v>8030</v>
      </c>
      <c r="E8" s="121"/>
      <c r="F8" s="121"/>
      <c r="G8" s="121"/>
      <c r="H8" s="121"/>
      <c r="I8" s="121"/>
      <c r="J8" s="142"/>
      <c r="K8" s="146">
        <f t="shared" si="1"/>
        <v>8030</v>
      </c>
      <c r="L8" s="147">
        <f t="shared" si="2"/>
        <v>8030</v>
      </c>
    </row>
    <row r="9" spans="1:15" s="13" customFormat="1">
      <c r="A9" s="111">
        <v>3</v>
      </c>
      <c r="B9" s="126" t="s">
        <v>23</v>
      </c>
      <c r="C9" s="119">
        <f t="shared" si="3"/>
        <v>0</v>
      </c>
      <c r="D9" s="120"/>
      <c r="E9" s="121"/>
      <c r="F9" s="121"/>
      <c r="G9" s="121"/>
      <c r="H9" s="121"/>
      <c r="I9" s="121"/>
      <c r="J9" s="142"/>
      <c r="K9" s="146">
        <f t="shared" si="1"/>
        <v>0</v>
      </c>
      <c r="L9" s="147">
        <f t="shared" si="2"/>
        <v>0</v>
      </c>
    </row>
    <row r="10" spans="1:15" s="13" customFormat="1">
      <c r="A10" s="111">
        <v>31</v>
      </c>
      <c r="B10" s="126" t="s">
        <v>24</v>
      </c>
      <c r="C10" s="119">
        <f t="shared" si="3"/>
        <v>0</v>
      </c>
      <c r="D10" s="120"/>
      <c r="E10" s="121"/>
      <c r="F10" s="121"/>
      <c r="G10" s="121"/>
      <c r="H10" s="121"/>
      <c r="I10" s="121"/>
      <c r="J10" s="142"/>
      <c r="K10" s="146">
        <f t="shared" si="1"/>
        <v>0</v>
      </c>
      <c r="L10" s="147">
        <f t="shared" si="2"/>
        <v>0</v>
      </c>
    </row>
    <row r="11" spans="1:15">
      <c r="A11" s="127">
        <v>311</v>
      </c>
      <c r="B11" s="112" t="s">
        <v>25</v>
      </c>
      <c r="C11" s="119">
        <f t="shared" si="3"/>
        <v>0</v>
      </c>
      <c r="D11" s="114"/>
      <c r="E11" s="115"/>
      <c r="F11" s="115"/>
      <c r="G11" s="115"/>
      <c r="H11" s="115"/>
      <c r="I11" s="115"/>
      <c r="J11" s="140"/>
      <c r="K11" s="146">
        <f t="shared" si="1"/>
        <v>0</v>
      </c>
      <c r="L11" s="147">
        <f t="shared" si="2"/>
        <v>0</v>
      </c>
    </row>
    <row r="12" spans="1:15">
      <c r="A12" s="127">
        <v>312</v>
      </c>
      <c r="B12" s="112" t="s">
        <v>26</v>
      </c>
      <c r="C12" s="119">
        <f t="shared" si="3"/>
        <v>0</v>
      </c>
      <c r="D12" s="114"/>
      <c r="E12" s="115"/>
      <c r="F12" s="115"/>
      <c r="G12" s="115"/>
      <c r="H12" s="115"/>
      <c r="I12" s="115"/>
      <c r="J12" s="140"/>
      <c r="K12" s="146">
        <f t="shared" si="1"/>
        <v>0</v>
      </c>
      <c r="L12" s="147">
        <f t="shared" si="2"/>
        <v>0</v>
      </c>
    </row>
    <row r="13" spans="1:15">
      <c r="A13" s="127">
        <v>313</v>
      </c>
      <c r="B13" s="112" t="s">
        <v>27</v>
      </c>
      <c r="C13" s="119">
        <f t="shared" si="3"/>
        <v>0</v>
      </c>
      <c r="D13" s="114"/>
      <c r="E13" s="115"/>
      <c r="F13" s="115"/>
      <c r="G13" s="115"/>
      <c r="H13" s="115"/>
      <c r="I13" s="115"/>
      <c r="J13" s="140"/>
      <c r="K13" s="146">
        <f t="shared" si="1"/>
        <v>0</v>
      </c>
      <c r="L13" s="147">
        <f t="shared" si="2"/>
        <v>0</v>
      </c>
    </row>
    <row r="14" spans="1:15" s="13" customFormat="1">
      <c r="A14" s="111">
        <v>32</v>
      </c>
      <c r="B14" s="126" t="s">
        <v>28</v>
      </c>
      <c r="C14" s="119">
        <f t="shared" si="3"/>
        <v>0</v>
      </c>
      <c r="D14" s="120"/>
      <c r="E14" s="121"/>
      <c r="F14" s="121"/>
      <c r="G14" s="121"/>
      <c r="H14" s="121"/>
      <c r="I14" s="121"/>
      <c r="J14" s="142"/>
      <c r="K14" s="146">
        <f t="shared" si="1"/>
        <v>0</v>
      </c>
      <c r="L14" s="147">
        <f t="shared" si="2"/>
        <v>0</v>
      </c>
    </row>
    <row r="15" spans="1:15">
      <c r="A15" s="127">
        <v>321</v>
      </c>
      <c r="B15" s="112" t="s">
        <v>29</v>
      </c>
      <c r="C15" s="119">
        <f t="shared" si="3"/>
        <v>6030</v>
      </c>
      <c r="D15" s="114">
        <v>6030</v>
      </c>
      <c r="E15" s="115"/>
      <c r="F15" s="115"/>
      <c r="G15" s="115"/>
      <c r="H15" s="115"/>
      <c r="I15" s="115"/>
      <c r="J15" s="140"/>
      <c r="K15" s="146">
        <f t="shared" si="1"/>
        <v>6030</v>
      </c>
      <c r="L15" s="147">
        <f t="shared" si="2"/>
        <v>6030</v>
      </c>
    </row>
    <row r="16" spans="1:15">
      <c r="A16" s="127">
        <v>322</v>
      </c>
      <c r="B16" s="112" t="s">
        <v>30</v>
      </c>
      <c r="C16" s="119">
        <f t="shared" si="3"/>
        <v>0</v>
      </c>
      <c r="D16" s="114"/>
      <c r="E16" s="115"/>
      <c r="F16" s="115"/>
      <c r="G16" s="115"/>
      <c r="H16" s="115"/>
      <c r="I16" s="115"/>
      <c r="J16" s="140"/>
      <c r="K16" s="146">
        <f t="shared" si="1"/>
        <v>0</v>
      </c>
      <c r="L16" s="147">
        <f t="shared" si="2"/>
        <v>0</v>
      </c>
    </row>
    <row r="17" spans="1:12">
      <c r="A17" s="127">
        <v>323</v>
      </c>
      <c r="B17" s="112" t="s">
        <v>31</v>
      </c>
      <c r="C17" s="119">
        <f t="shared" si="3"/>
        <v>0</v>
      </c>
      <c r="D17" s="114"/>
      <c r="E17" s="115"/>
      <c r="F17" s="115"/>
      <c r="G17" s="115"/>
      <c r="H17" s="115"/>
      <c r="I17" s="115"/>
      <c r="J17" s="140"/>
      <c r="K17" s="146">
        <f t="shared" si="1"/>
        <v>0</v>
      </c>
      <c r="L17" s="147">
        <f t="shared" si="2"/>
        <v>0</v>
      </c>
    </row>
    <row r="18" spans="1:12">
      <c r="A18" s="127">
        <v>329</v>
      </c>
      <c r="B18" s="112" t="s">
        <v>32</v>
      </c>
      <c r="C18" s="119">
        <f t="shared" si="3"/>
        <v>2000</v>
      </c>
      <c r="D18" s="114">
        <v>2000</v>
      </c>
      <c r="E18" s="115"/>
      <c r="F18" s="115"/>
      <c r="G18" s="115"/>
      <c r="H18" s="115"/>
      <c r="I18" s="115"/>
      <c r="J18" s="140"/>
      <c r="K18" s="146">
        <f t="shared" si="1"/>
        <v>2000</v>
      </c>
      <c r="L18" s="147">
        <f t="shared" si="2"/>
        <v>2000</v>
      </c>
    </row>
    <row r="19" spans="1:12">
      <c r="A19" s="128" t="s">
        <v>62</v>
      </c>
      <c r="B19" s="125" t="s">
        <v>63</v>
      </c>
      <c r="C19" s="119">
        <f t="shared" si="3"/>
        <v>171473</v>
      </c>
      <c r="D19" s="120">
        <f>SUM(D20:D24)</f>
        <v>171473</v>
      </c>
      <c r="E19" s="115"/>
      <c r="F19" s="115"/>
      <c r="G19" s="115"/>
      <c r="H19" s="115"/>
      <c r="I19" s="115"/>
      <c r="J19" s="140"/>
      <c r="K19" s="146">
        <f t="shared" si="1"/>
        <v>171473</v>
      </c>
      <c r="L19" s="147">
        <f t="shared" si="2"/>
        <v>171473</v>
      </c>
    </row>
    <row r="20" spans="1:12">
      <c r="A20" s="127">
        <v>321</v>
      </c>
      <c r="B20" s="112" t="s">
        <v>29</v>
      </c>
      <c r="C20" s="119">
        <f t="shared" si="3"/>
        <v>1000</v>
      </c>
      <c r="D20" s="114">
        <v>1000</v>
      </c>
      <c r="E20" s="115"/>
      <c r="F20" s="115"/>
      <c r="G20" s="115"/>
      <c r="H20" s="115"/>
      <c r="I20" s="115"/>
      <c r="J20" s="140"/>
      <c r="K20" s="146">
        <f t="shared" si="1"/>
        <v>1000</v>
      </c>
      <c r="L20" s="147">
        <f t="shared" si="2"/>
        <v>1000</v>
      </c>
    </row>
    <row r="21" spans="1:12">
      <c r="A21" s="127">
        <v>322</v>
      </c>
      <c r="B21" s="112" t="s">
        <v>30</v>
      </c>
      <c r="C21" s="119">
        <f t="shared" si="3"/>
        <v>64473</v>
      </c>
      <c r="D21" s="114">
        <v>64473</v>
      </c>
      <c r="E21" s="115"/>
      <c r="F21" s="115"/>
      <c r="G21" s="115"/>
      <c r="H21" s="115"/>
      <c r="I21" s="115"/>
      <c r="J21" s="140"/>
      <c r="K21" s="146">
        <f t="shared" si="1"/>
        <v>64473</v>
      </c>
      <c r="L21" s="147">
        <f t="shared" si="2"/>
        <v>64473</v>
      </c>
    </row>
    <row r="22" spans="1:12">
      <c r="A22" s="127">
        <v>323</v>
      </c>
      <c r="B22" s="112" t="s">
        <v>31</v>
      </c>
      <c r="C22" s="119">
        <f t="shared" si="3"/>
        <v>91000</v>
      </c>
      <c r="D22" s="114">
        <v>91000</v>
      </c>
      <c r="E22" s="115"/>
      <c r="F22" s="115"/>
      <c r="G22" s="115"/>
      <c r="H22" s="115"/>
      <c r="I22" s="115"/>
      <c r="J22" s="140"/>
      <c r="K22" s="146">
        <f t="shared" si="1"/>
        <v>91000</v>
      </c>
      <c r="L22" s="147">
        <f t="shared" si="2"/>
        <v>91000</v>
      </c>
    </row>
    <row r="23" spans="1:12">
      <c r="A23" s="127">
        <v>329</v>
      </c>
      <c r="B23" s="112" t="s">
        <v>32</v>
      </c>
      <c r="C23" s="119">
        <f t="shared" si="3"/>
        <v>1000</v>
      </c>
      <c r="D23" s="114">
        <v>1000</v>
      </c>
      <c r="E23" s="115"/>
      <c r="F23" s="115"/>
      <c r="G23" s="115"/>
      <c r="H23" s="115"/>
      <c r="I23" s="115"/>
      <c r="J23" s="140"/>
      <c r="K23" s="146">
        <f t="shared" si="1"/>
        <v>1000</v>
      </c>
      <c r="L23" s="147">
        <f t="shared" si="2"/>
        <v>1000</v>
      </c>
    </row>
    <row r="24" spans="1:12">
      <c r="A24" s="127">
        <v>343</v>
      </c>
      <c r="B24" s="112" t="s">
        <v>33</v>
      </c>
      <c r="C24" s="119">
        <f t="shared" si="3"/>
        <v>14000</v>
      </c>
      <c r="D24" s="114">
        <v>14000</v>
      </c>
      <c r="E24" s="115"/>
      <c r="F24" s="115"/>
      <c r="G24" s="115"/>
      <c r="H24" s="115"/>
      <c r="I24" s="115"/>
      <c r="J24" s="140"/>
      <c r="K24" s="146">
        <f t="shared" si="1"/>
        <v>14000</v>
      </c>
      <c r="L24" s="147">
        <f t="shared" si="2"/>
        <v>14000</v>
      </c>
    </row>
    <row r="25" spans="1:12">
      <c r="A25" s="127"/>
      <c r="B25" s="129" t="s">
        <v>64</v>
      </c>
      <c r="C25" s="119">
        <f t="shared" si="3"/>
        <v>0</v>
      </c>
      <c r="D25" s="114"/>
      <c r="E25" s="115"/>
      <c r="F25" s="115"/>
      <c r="G25" s="115"/>
      <c r="H25" s="115"/>
      <c r="I25" s="115"/>
      <c r="J25" s="140"/>
      <c r="K25" s="146">
        <f t="shared" si="1"/>
        <v>0</v>
      </c>
      <c r="L25" s="147">
        <f t="shared" si="2"/>
        <v>0</v>
      </c>
    </row>
    <row r="26" spans="1:12">
      <c r="A26" s="128" t="s">
        <v>61</v>
      </c>
      <c r="B26" s="125" t="s">
        <v>59</v>
      </c>
      <c r="C26" s="119">
        <f t="shared" si="3"/>
        <v>1000</v>
      </c>
      <c r="D26" s="120">
        <v>1000</v>
      </c>
      <c r="E26" s="115"/>
      <c r="F26" s="115"/>
      <c r="G26" s="115"/>
      <c r="H26" s="115"/>
      <c r="I26" s="115"/>
      <c r="J26" s="140"/>
      <c r="K26" s="146">
        <f t="shared" si="1"/>
        <v>1000</v>
      </c>
      <c r="L26" s="147">
        <f t="shared" si="2"/>
        <v>1000</v>
      </c>
    </row>
    <row r="27" spans="1:12">
      <c r="A27" s="127">
        <v>322</v>
      </c>
      <c r="B27" s="112" t="s">
        <v>30</v>
      </c>
      <c r="C27" s="119">
        <f t="shared" si="3"/>
        <v>1000</v>
      </c>
      <c r="D27" s="114">
        <v>1000</v>
      </c>
      <c r="E27" s="115"/>
      <c r="F27" s="115"/>
      <c r="G27" s="115"/>
      <c r="H27" s="115"/>
      <c r="I27" s="115"/>
      <c r="J27" s="140"/>
      <c r="K27" s="146">
        <f t="shared" si="1"/>
        <v>1000</v>
      </c>
      <c r="L27" s="147">
        <f t="shared" si="2"/>
        <v>1000</v>
      </c>
    </row>
    <row r="28" spans="1:12">
      <c r="A28" s="128" t="s">
        <v>65</v>
      </c>
      <c r="B28" s="125" t="s">
        <v>63</v>
      </c>
      <c r="C28" s="119">
        <f t="shared" si="3"/>
        <v>363300</v>
      </c>
      <c r="D28" s="120">
        <f>SUM(D29:D30)</f>
        <v>363300</v>
      </c>
      <c r="E28" s="115"/>
      <c r="F28" s="115"/>
      <c r="G28" s="115"/>
      <c r="H28" s="115"/>
      <c r="I28" s="115"/>
      <c r="J28" s="140"/>
      <c r="K28" s="146">
        <f t="shared" si="1"/>
        <v>363300</v>
      </c>
      <c r="L28" s="147">
        <f t="shared" si="2"/>
        <v>363300</v>
      </c>
    </row>
    <row r="29" spans="1:12" s="13" customFormat="1" ht="12.75" customHeight="1">
      <c r="A29" s="127">
        <v>322</v>
      </c>
      <c r="B29" s="112" t="s">
        <v>30</v>
      </c>
      <c r="C29" s="119">
        <f t="shared" si="3"/>
        <v>351300</v>
      </c>
      <c r="D29" s="114">
        <v>351300</v>
      </c>
      <c r="E29" s="121"/>
      <c r="F29" s="121"/>
      <c r="G29" s="121"/>
      <c r="H29" s="121"/>
      <c r="I29" s="121"/>
      <c r="J29" s="142"/>
      <c r="K29" s="146">
        <f t="shared" si="1"/>
        <v>351300</v>
      </c>
      <c r="L29" s="147">
        <f t="shared" si="2"/>
        <v>351300</v>
      </c>
    </row>
    <row r="30" spans="1:12" s="13" customFormat="1">
      <c r="A30" s="127">
        <v>323</v>
      </c>
      <c r="B30" s="112" t="s">
        <v>31</v>
      </c>
      <c r="C30" s="119">
        <f t="shared" si="3"/>
        <v>12000</v>
      </c>
      <c r="D30" s="114">
        <v>12000</v>
      </c>
      <c r="E30" s="121"/>
      <c r="F30" s="121"/>
      <c r="G30" s="121"/>
      <c r="H30" s="121"/>
      <c r="I30" s="121"/>
      <c r="J30" s="142"/>
      <c r="K30" s="146">
        <f t="shared" si="1"/>
        <v>12000</v>
      </c>
      <c r="L30" s="147">
        <f t="shared" si="2"/>
        <v>12000</v>
      </c>
    </row>
    <row r="31" spans="1:12" s="13" customFormat="1">
      <c r="A31" s="128" t="s">
        <v>66</v>
      </c>
      <c r="B31" s="125" t="s">
        <v>67</v>
      </c>
      <c r="C31" s="119">
        <f t="shared" si="3"/>
        <v>133259</v>
      </c>
      <c r="D31" s="115"/>
      <c r="E31" s="119">
        <f>SUM(E32:E38)</f>
        <v>119759</v>
      </c>
      <c r="F31" s="121"/>
      <c r="G31" s="121">
        <v>13500</v>
      </c>
      <c r="H31" s="121"/>
      <c r="I31" s="121"/>
      <c r="J31" s="142"/>
      <c r="K31" s="146">
        <f t="shared" si="1"/>
        <v>133259</v>
      </c>
      <c r="L31" s="147">
        <f t="shared" si="2"/>
        <v>133259</v>
      </c>
    </row>
    <row r="32" spans="1:12" s="13" customFormat="1">
      <c r="A32" s="153">
        <v>311</v>
      </c>
      <c r="B32" s="154" t="s">
        <v>116</v>
      </c>
      <c r="C32" s="119">
        <f t="shared" si="3"/>
        <v>1451</v>
      </c>
      <c r="D32" s="115"/>
      <c r="E32" s="119">
        <v>1451</v>
      </c>
      <c r="F32" s="121"/>
      <c r="G32" s="121"/>
      <c r="H32" s="121"/>
      <c r="I32" s="121"/>
      <c r="J32" s="142"/>
      <c r="K32" s="146"/>
      <c r="L32" s="147"/>
    </row>
    <row r="33" spans="1:12">
      <c r="A33" s="127">
        <v>321</v>
      </c>
      <c r="B33" s="112" t="s">
        <v>29</v>
      </c>
      <c r="C33" s="119">
        <f t="shared" si="3"/>
        <v>20000</v>
      </c>
      <c r="D33" s="115"/>
      <c r="E33" s="113">
        <v>20000</v>
      </c>
      <c r="F33" s="115"/>
      <c r="G33" s="115"/>
      <c r="H33" s="115"/>
      <c r="I33" s="115"/>
      <c r="J33" s="140"/>
      <c r="K33" s="146">
        <f t="shared" si="1"/>
        <v>20000</v>
      </c>
      <c r="L33" s="147">
        <f t="shared" si="2"/>
        <v>20000</v>
      </c>
    </row>
    <row r="34" spans="1:12" s="156" customFormat="1">
      <c r="A34" s="127">
        <v>313</v>
      </c>
      <c r="B34" s="112" t="s">
        <v>101</v>
      </c>
      <c r="C34" s="119">
        <f t="shared" si="3"/>
        <v>237</v>
      </c>
      <c r="D34" s="115"/>
      <c r="E34" s="113">
        <v>237</v>
      </c>
      <c r="F34" s="115"/>
      <c r="G34" s="115"/>
      <c r="H34" s="115"/>
      <c r="I34" s="115"/>
      <c r="J34" s="140"/>
      <c r="K34" s="146"/>
      <c r="L34" s="147"/>
    </row>
    <row r="35" spans="1:12">
      <c r="A35" s="127">
        <v>322</v>
      </c>
      <c r="B35" s="112" t="s">
        <v>30</v>
      </c>
      <c r="C35" s="119">
        <f t="shared" si="3"/>
        <v>45312</v>
      </c>
      <c r="D35" s="115"/>
      <c r="E35" s="113">
        <v>45312</v>
      </c>
      <c r="F35" s="115"/>
      <c r="G35" s="115"/>
      <c r="H35" s="115"/>
      <c r="I35" s="115"/>
      <c r="J35" s="140"/>
      <c r="K35" s="146">
        <f t="shared" si="1"/>
        <v>45312</v>
      </c>
      <c r="L35" s="147">
        <f t="shared" si="2"/>
        <v>45312</v>
      </c>
    </row>
    <row r="36" spans="1:12">
      <c r="A36" s="127">
        <v>323</v>
      </c>
      <c r="B36" s="112" t="s">
        <v>31</v>
      </c>
      <c r="C36" s="119">
        <f t="shared" si="3"/>
        <v>42000</v>
      </c>
      <c r="D36" s="115"/>
      <c r="E36" s="113">
        <v>42000</v>
      </c>
      <c r="F36" s="115"/>
      <c r="G36" s="115"/>
      <c r="H36" s="115"/>
      <c r="I36" s="115"/>
      <c r="J36" s="140"/>
      <c r="K36" s="146">
        <f t="shared" si="1"/>
        <v>42000</v>
      </c>
      <c r="L36" s="147">
        <f t="shared" si="2"/>
        <v>42000</v>
      </c>
    </row>
    <row r="37" spans="1:12">
      <c r="A37" s="111">
        <v>329</v>
      </c>
      <c r="B37" s="112" t="s">
        <v>32</v>
      </c>
      <c r="C37" s="119">
        <f t="shared" si="3"/>
        <v>21759</v>
      </c>
      <c r="D37" s="115"/>
      <c r="E37" s="113">
        <v>8259</v>
      </c>
      <c r="F37" s="115"/>
      <c r="G37" s="115">
        <v>13500</v>
      </c>
      <c r="H37" s="115"/>
      <c r="I37" s="115"/>
      <c r="J37" s="140"/>
      <c r="K37" s="146">
        <f t="shared" si="1"/>
        <v>21759</v>
      </c>
      <c r="L37" s="147">
        <f t="shared" si="2"/>
        <v>21759</v>
      </c>
    </row>
    <row r="38" spans="1:12">
      <c r="A38" s="111">
        <v>343</v>
      </c>
      <c r="B38" s="112" t="s">
        <v>33</v>
      </c>
      <c r="C38" s="119">
        <f t="shared" si="3"/>
        <v>2500</v>
      </c>
      <c r="D38" s="115"/>
      <c r="E38" s="113">
        <v>2500</v>
      </c>
      <c r="F38" s="115"/>
      <c r="G38" s="115"/>
      <c r="H38" s="115"/>
      <c r="I38" s="115"/>
      <c r="J38" s="140"/>
      <c r="K38" s="146">
        <f t="shared" si="1"/>
        <v>2500</v>
      </c>
      <c r="L38" s="147">
        <f t="shared" si="2"/>
        <v>2500</v>
      </c>
    </row>
    <row r="39" spans="1:12">
      <c r="A39" s="128" t="s">
        <v>68</v>
      </c>
      <c r="B39" s="125" t="s">
        <v>69</v>
      </c>
      <c r="C39" s="119">
        <f t="shared" si="3"/>
        <v>10204</v>
      </c>
      <c r="D39" s="115"/>
      <c r="E39" s="119"/>
      <c r="F39" s="119">
        <f>SUM(F40:F43)</f>
        <v>10204</v>
      </c>
      <c r="G39" s="115"/>
      <c r="H39" s="115"/>
      <c r="I39" s="115"/>
      <c r="J39" s="140"/>
      <c r="K39" s="146">
        <f t="shared" si="1"/>
        <v>10204</v>
      </c>
      <c r="L39" s="147">
        <f t="shared" si="2"/>
        <v>10204</v>
      </c>
    </row>
    <row r="40" spans="1:12" s="156" customFormat="1">
      <c r="A40" s="153">
        <v>321</v>
      </c>
      <c r="B40" s="154" t="s">
        <v>29</v>
      </c>
      <c r="C40" s="119">
        <f t="shared" si="3"/>
        <v>204</v>
      </c>
      <c r="D40" s="115"/>
      <c r="E40" s="119"/>
      <c r="F40" s="119">
        <v>204</v>
      </c>
      <c r="G40" s="115"/>
      <c r="H40" s="115"/>
      <c r="I40" s="115"/>
      <c r="J40" s="140"/>
      <c r="K40" s="146"/>
      <c r="L40" s="147"/>
    </row>
    <row r="41" spans="1:12" s="156" customFormat="1">
      <c r="A41" s="153">
        <v>323</v>
      </c>
      <c r="B41" s="112" t="s">
        <v>31</v>
      </c>
      <c r="C41" s="119">
        <f t="shared" si="3"/>
        <v>10000</v>
      </c>
      <c r="D41" s="115"/>
      <c r="E41" s="119"/>
      <c r="F41" s="119">
        <v>10000</v>
      </c>
      <c r="G41" s="115"/>
      <c r="H41" s="115"/>
      <c r="I41" s="115"/>
      <c r="J41" s="140"/>
      <c r="K41" s="146"/>
      <c r="L41" s="147"/>
    </row>
    <row r="42" spans="1:12" s="156" customFormat="1">
      <c r="A42" s="157" t="s">
        <v>122</v>
      </c>
      <c r="B42" s="158" t="s">
        <v>123</v>
      </c>
      <c r="C42" s="119">
        <f t="shared" si="3"/>
        <v>1420</v>
      </c>
      <c r="D42" s="115"/>
      <c r="E42" s="119"/>
      <c r="F42" s="119"/>
      <c r="G42" s="115">
        <v>1420</v>
      </c>
      <c r="H42" s="115"/>
      <c r="I42" s="115"/>
      <c r="J42" s="140"/>
      <c r="K42" s="146"/>
      <c r="L42" s="147"/>
    </row>
    <row r="43" spans="1:12">
      <c r="A43" s="111">
        <v>321</v>
      </c>
      <c r="B43" s="10" t="s">
        <v>31</v>
      </c>
      <c r="C43" s="119">
        <f t="shared" si="3"/>
        <v>1420</v>
      </c>
      <c r="D43" s="115"/>
      <c r="E43" s="113"/>
      <c r="F43" s="113"/>
      <c r="G43" s="115">
        <v>1420</v>
      </c>
      <c r="H43" s="115"/>
      <c r="I43" s="115"/>
      <c r="J43" s="140"/>
      <c r="K43" s="146">
        <f t="shared" si="1"/>
        <v>1420</v>
      </c>
      <c r="L43" s="147">
        <f t="shared" si="2"/>
        <v>1420</v>
      </c>
    </row>
    <row r="44" spans="1:12">
      <c r="A44" s="128" t="s">
        <v>70</v>
      </c>
      <c r="B44" s="125" t="s">
        <v>71</v>
      </c>
      <c r="C44" s="119">
        <f t="shared" si="3"/>
        <v>8600</v>
      </c>
      <c r="D44" s="115"/>
      <c r="E44" s="115"/>
      <c r="F44" s="115"/>
      <c r="G44" s="115"/>
      <c r="H44" s="130">
        <f>SUM(H45:H46)</f>
        <v>8600</v>
      </c>
      <c r="I44" s="115"/>
      <c r="J44" s="140"/>
      <c r="K44" s="146">
        <f t="shared" si="1"/>
        <v>8600</v>
      </c>
      <c r="L44" s="147">
        <f t="shared" si="2"/>
        <v>8600</v>
      </c>
    </row>
    <row r="45" spans="1:12" s="156" customFormat="1">
      <c r="A45" s="153">
        <v>322</v>
      </c>
      <c r="B45" s="154" t="s">
        <v>30</v>
      </c>
      <c r="C45" s="119">
        <f t="shared" si="3"/>
        <v>1600</v>
      </c>
      <c r="D45" s="115"/>
      <c r="E45" s="115"/>
      <c r="F45" s="115"/>
      <c r="G45" s="115"/>
      <c r="H45" s="130">
        <v>1600</v>
      </c>
      <c r="I45" s="115"/>
      <c r="J45" s="140"/>
      <c r="K45" s="146"/>
      <c r="L45" s="147"/>
    </row>
    <row r="46" spans="1:12">
      <c r="A46" s="111">
        <v>329</v>
      </c>
      <c r="B46" s="112" t="s">
        <v>32</v>
      </c>
      <c r="C46" s="119">
        <f t="shared" si="3"/>
        <v>7000</v>
      </c>
      <c r="D46" s="115"/>
      <c r="E46" s="115"/>
      <c r="F46" s="115"/>
      <c r="G46" s="115"/>
      <c r="H46" s="131">
        <v>7000</v>
      </c>
      <c r="I46" s="115"/>
      <c r="J46" s="140"/>
      <c r="K46" s="146">
        <f t="shared" si="1"/>
        <v>7000</v>
      </c>
      <c r="L46" s="147">
        <f t="shared" si="2"/>
        <v>7000</v>
      </c>
    </row>
    <row r="47" spans="1:12">
      <c r="A47" s="128" t="s">
        <v>72</v>
      </c>
      <c r="B47" s="125" t="s">
        <v>73</v>
      </c>
      <c r="C47" s="119">
        <f t="shared" si="3"/>
        <v>2378</v>
      </c>
      <c r="D47" s="115"/>
      <c r="E47" s="115"/>
      <c r="F47" s="115"/>
      <c r="G47" s="115"/>
      <c r="H47" s="115"/>
      <c r="I47" s="119">
        <v>2378</v>
      </c>
      <c r="J47" s="140"/>
      <c r="K47" s="146">
        <f t="shared" si="1"/>
        <v>2378</v>
      </c>
      <c r="L47" s="147">
        <f t="shared" si="2"/>
        <v>2378</v>
      </c>
    </row>
    <row r="48" spans="1:12">
      <c r="A48" s="111">
        <v>323</v>
      </c>
      <c r="B48" s="112" t="s">
        <v>31</v>
      </c>
      <c r="C48" s="119">
        <f t="shared" si="3"/>
        <v>2378</v>
      </c>
      <c r="D48" s="115"/>
      <c r="E48" s="115"/>
      <c r="F48" s="115"/>
      <c r="G48" s="115"/>
      <c r="H48" s="115"/>
      <c r="I48" s="113">
        <v>2378</v>
      </c>
      <c r="J48" s="140"/>
      <c r="K48" s="146">
        <f t="shared" si="1"/>
        <v>2378</v>
      </c>
      <c r="L48" s="147">
        <f t="shared" si="2"/>
        <v>2378</v>
      </c>
    </row>
    <row r="49" spans="1:12">
      <c r="A49" s="111"/>
      <c r="B49" s="112"/>
      <c r="C49" s="119">
        <f t="shared" si="3"/>
        <v>0</v>
      </c>
      <c r="D49" s="115"/>
      <c r="E49" s="115"/>
      <c r="F49" s="115"/>
      <c r="G49" s="115"/>
      <c r="H49" s="115"/>
      <c r="I49" s="115"/>
      <c r="J49" s="140"/>
      <c r="K49" s="146">
        <f t="shared" si="1"/>
        <v>0</v>
      </c>
      <c r="L49" s="147">
        <f t="shared" si="2"/>
        <v>0</v>
      </c>
    </row>
    <row r="50" spans="1:12">
      <c r="A50" s="111"/>
      <c r="B50" s="132" t="s">
        <v>74</v>
      </c>
      <c r="C50" s="119">
        <f t="shared" si="3"/>
        <v>0</v>
      </c>
      <c r="D50" s="115"/>
      <c r="E50" s="115"/>
      <c r="F50" s="115"/>
      <c r="G50" s="115"/>
      <c r="H50" s="115"/>
      <c r="I50" s="115"/>
      <c r="J50" s="140"/>
      <c r="K50" s="146">
        <f t="shared" si="1"/>
        <v>0</v>
      </c>
      <c r="L50" s="147">
        <f t="shared" si="2"/>
        <v>0</v>
      </c>
    </row>
    <row r="51" spans="1:12">
      <c r="A51" s="111"/>
      <c r="B51" s="133" t="s">
        <v>75</v>
      </c>
      <c r="C51" s="119">
        <f t="shared" si="3"/>
        <v>0</v>
      </c>
      <c r="D51" s="115"/>
      <c r="E51" s="115"/>
      <c r="F51" s="115"/>
      <c r="G51" s="115"/>
      <c r="H51" s="115"/>
      <c r="I51" s="115"/>
      <c r="J51" s="140"/>
      <c r="K51" s="146">
        <f t="shared" si="1"/>
        <v>0</v>
      </c>
      <c r="L51" s="147">
        <f t="shared" si="2"/>
        <v>0</v>
      </c>
    </row>
    <row r="52" spans="1:12">
      <c r="A52" s="128" t="s">
        <v>68</v>
      </c>
      <c r="B52" s="125" t="s">
        <v>76</v>
      </c>
      <c r="C52" s="119">
        <f t="shared" si="3"/>
        <v>400000</v>
      </c>
      <c r="D52" s="115"/>
      <c r="E52" s="115"/>
      <c r="F52" s="113">
        <v>400000</v>
      </c>
      <c r="G52" s="115"/>
      <c r="H52" s="115"/>
      <c r="I52" s="115"/>
      <c r="J52" s="140"/>
      <c r="K52" s="146">
        <f t="shared" si="1"/>
        <v>400000</v>
      </c>
      <c r="L52" s="147">
        <f t="shared" si="2"/>
        <v>400000</v>
      </c>
    </row>
    <row r="53" spans="1:12">
      <c r="A53" s="111">
        <v>322</v>
      </c>
      <c r="B53" s="112" t="s">
        <v>30</v>
      </c>
      <c r="C53" s="119">
        <f t="shared" si="3"/>
        <v>400000</v>
      </c>
      <c r="D53" s="113"/>
      <c r="E53" s="113"/>
      <c r="F53" s="119">
        <v>400000</v>
      </c>
      <c r="G53" s="115"/>
      <c r="H53" s="115"/>
      <c r="I53" s="115"/>
      <c r="J53" s="140"/>
      <c r="K53" s="146">
        <f t="shared" si="1"/>
        <v>400000</v>
      </c>
      <c r="L53" s="147">
        <f t="shared" si="2"/>
        <v>400000</v>
      </c>
    </row>
    <row r="54" spans="1:12">
      <c r="A54" s="111"/>
      <c r="B54" s="133" t="s">
        <v>77</v>
      </c>
      <c r="C54" s="119">
        <f t="shared" si="3"/>
        <v>4250</v>
      </c>
      <c r="D54" s="113"/>
      <c r="E54" s="113"/>
      <c r="F54" s="113"/>
      <c r="G54" s="115"/>
      <c r="H54" s="131">
        <v>4250</v>
      </c>
      <c r="I54" s="115"/>
      <c r="J54" s="140"/>
      <c r="K54" s="146">
        <f t="shared" si="1"/>
        <v>4250</v>
      </c>
      <c r="L54" s="147">
        <f t="shared" si="2"/>
        <v>4250</v>
      </c>
    </row>
    <row r="55" spans="1:12">
      <c r="A55" s="128" t="s">
        <v>70</v>
      </c>
      <c r="B55" s="125" t="s">
        <v>71</v>
      </c>
      <c r="C55" s="119">
        <f t="shared" si="3"/>
        <v>4250</v>
      </c>
      <c r="D55" s="113"/>
      <c r="E55" s="113"/>
      <c r="F55" s="115"/>
      <c r="G55" s="115"/>
      <c r="H55" s="130">
        <v>4250</v>
      </c>
      <c r="I55" s="115"/>
      <c r="J55" s="140"/>
      <c r="K55" s="146">
        <f t="shared" si="1"/>
        <v>4250</v>
      </c>
      <c r="L55" s="147">
        <f t="shared" si="2"/>
        <v>4250</v>
      </c>
    </row>
    <row r="56" spans="1:12">
      <c r="A56" s="111">
        <v>321</v>
      </c>
      <c r="B56" s="112" t="s">
        <v>29</v>
      </c>
      <c r="C56" s="119">
        <f t="shared" si="3"/>
        <v>0</v>
      </c>
      <c r="D56" s="113"/>
      <c r="E56" s="113"/>
      <c r="F56" s="115"/>
      <c r="G56" s="115"/>
      <c r="H56" s="115"/>
      <c r="I56" s="115"/>
      <c r="J56" s="140"/>
      <c r="K56" s="146">
        <f t="shared" si="1"/>
        <v>0</v>
      </c>
      <c r="L56" s="147">
        <f t="shared" si="2"/>
        <v>0</v>
      </c>
    </row>
    <row r="57" spans="1:12">
      <c r="A57" s="111"/>
      <c r="B57" s="133" t="s">
        <v>78</v>
      </c>
      <c r="C57" s="119">
        <f t="shared" si="3"/>
        <v>0</v>
      </c>
      <c r="D57" s="113"/>
      <c r="E57" s="113"/>
      <c r="F57" s="113"/>
      <c r="G57" s="115"/>
      <c r="H57" s="115"/>
      <c r="I57" s="115"/>
      <c r="J57" s="140"/>
      <c r="K57" s="146">
        <f t="shared" si="1"/>
        <v>0</v>
      </c>
      <c r="L57" s="147">
        <f t="shared" si="2"/>
        <v>0</v>
      </c>
    </row>
    <row r="58" spans="1:12">
      <c r="A58" s="128" t="s">
        <v>126</v>
      </c>
      <c r="B58" s="125" t="s">
        <v>125</v>
      </c>
      <c r="C58" s="119">
        <f t="shared" si="3"/>
        <v>5460</v>
      </c>
      <c r="D58" s="113"/>
      <c r="E58" s="113"/>
      <c r="F58" s="115"/>
      <c r="G58" s="119">
        <f>SUM(G59:G63)</f>
        <v>5460</v>
      </c>
      <c r="H58" s="115"/>
      <c r="I58" s="115"/>
      <c r="J58" s="140"/>
      <c r="K58" s="146">
        <f t="shared" si="1"/>
        <v>5460</v>
      </c>
      <c r="L58" s="147">
        <f t="shared" si="2"/>
        <v>5460</v>
      </c>
    </row>
    <row r="59" spans="1:12">
      <c r="A59" s="111">
        <v>311</v>
      </c>
      <c r="B59" s="112" t="s">
        <v>79</v>
      </c>
      <c r="C59" s="119">
        <f t="shared" si="3"/>
        <v>2000</v>
      </c>
      <c r="D59" s="113"/>
      <c r="E59" s="113"/>
      <c r="F59" s="115"/>
      <c r="G59" s="113">
        <v>2000</v>
      </c>
      <c r="H59" s="115"/>
      <c r="I59" s="115"/>
      <c r="J59" s="140"/>
      <c r="K59" s="146">
        <f t="shared" si="1"/>
        <v>2000</v>
      </c>
      <c r="L59" s="147">
        <f t="shared" si="2"/>
        <v>2000</v>
      </c>
    </row>
    <row r="60" spans="1:12">
      <c r="A60" s="111">
        <v>313</v>
      </c>
      <c r="B60" s="112" t="s">
        <v>80</v>
      </c>
      <c r="C60" s="119">
        <f t="shared" si="3"/>
        <v>300</v>
      </c>
      <c r="D60" s="113"/>
      <c r="E60" s="113"/>
      <c r="F60" s="115"/>
      <c r="G60" s="113">
        <v>300</v>
      </c>
      <c r="H60" s="115"/>
      <c r="I60" s="115"/>
      <c r="J60" s="140"/>
      <c r="K60" s="146">
        <f t="shared" si="1"/>
        <v>300</v>
      </c>
      <c r="L60" s="147">
        <f t="shared" si="2"/>
        <v>300</v>
      </c>
    </row>
    <row r="61" spans="1:12">
      <c r="A61" s="111">
        <v>322</v>
      </c>
      <c r="B61" s="112" t="s">
        <v>30</v>
      </c>
      <c r="C61" s="119">
        <f t="shared" si="3"/>
        <v>3160</v>
      </c>
      <c r="D61" s="113"/>
      <c r="E61" s="113"/>
      <c r="F61" s="115"/>
      <c r="G61" s="113">
        <v>3160</v>
      </c>
      <c r="H61" s="115"/>
      <c r="I61" s="115"/>
      <c r="J61" s="140"/>
      <c r="K61" s="146">
        <f t="shared" si="1"/>
        <v>3160</v>
      </c>
      <c r="L61" s="147">
        <f t="shared" si="2"/>
        <v>3160</v>
      </c>
    </row>
    <row r="62" spans="1:12">
      <c r="A62" s="111">
        <v>323</v>
      </c>
      <c r="B62" s="112" t="s">
        <v>31</v>
      </c>
      <c r="C62" s="119">
        <f t="shared" si="3"/>
        <v>0</v>
      </c>
      <c r="D62" s="113"/>
      <c r="E62" s="113"/>
      <c r="F62" s="115"/>
      <c r="G62" s="113"/>
      <c r="H62" s="115"/>
      <c r="I62" s="115"/>
      <c r="J62" s="140"/>
      <c r="K62" s="146">
        <f t="shared" si="1"/>
        <v>0</v>
      </c>
      <c r="L62" s="147">
        <f t="shared" si="2"/>
        <v>0</v>
      </c>
    </row>
    <row r="63" spans="1:12">
      <c r="A63" s="111">
        <v>329</v>
      </c>
      <c r="B63" s="112" t="s">
        <v>81</v>
      </c>
      <c r="C63" s="119">
        <f t="shared" si="3"/>
        <v>0</v>
      </c>
      <c r="D63" s="113"/>
      <c r="E63" s="113"/>
      <c r="F63" s="115"/>
      <c r="G63" s="113">
        <v>0</v>
      </c>
      <c r="H63" s="115"/>
      <c r="I63" s="115"/>
      <c r="J63" s="140"/>
      <c r="K63" s="146">
        <f t="shared" si="1"/>
        <v>0</v>
      </c>
      <c r="L63" s="147">
        <f t="shared" si="2"/>
        <v>0</v>
      </c>
    </row>
    <row r="64" spans="1:12" s="156" customFormat="1">
      <c r="A64" s="159" t="s">
        <v>124</v>
      </c>
      <c r="B64" s="160" t="s">
        <v>127</v>
      </c>
      <c r="C64" s="119">
        <f t="shared" si="3"/>
        <v>21300</v>
      </c>
      <c r="D64" s="113"/>
      <c r="E64" s="113"/>
      <c r="F64" s="115"/>
      <c r="G64" s="113">
        <f>SUM(G65:G69)</f>
        <v>21300</v>
      </c>
      <c r="H64" s="115"/>
      <c r="I64" s="115"/>
      <c r="J64" s="140"/>
      <c r="K64" s="146"/>
      <c r="L64" s="147"/>
    </row>
    <row r="65" spans="1:12" s="156" customFormat="1">
      <c r="A65" s="111">
        <v>311</v>
      </c>
      <c r="B65" s="112" t="s">
        <v>128</v>
      </c>
      <c r="C65" s="119">
        <f t="shared" si="3"/>
        <v>1600</v>
      </c>
      <c r="D65" s="113"/>
      <c r="E65" s="113"/>
      <c r="F65" s="115"/>
      <c r="G65" s="113">
        <v>1600</v>
      </c>
      <c r="H65" s="115"/>
      <c r="I65" s="115"/>
      <c r="J65" s="140"/>
      <c r="K65" s="146"/>
      <c r="L65" s="147"/>
    </row>
    <row r="66" spans="1:12" s="156" customFormat="1">
      <c r="A66" s="111">
        <v>313</v>
      </c>
      <c r="B66" s="112" t="s">
        <v>129</v>
      </c>
      <c r="C66" s="119">
        <f t="shared" si="3"/>
        <v>300</v>
      </c>
      <c r="D66" s="113"/>
      <c r="E66" s="113"/>
      <c r="F66" s="115"/>
      <c r="G66" s="113">
        <v>300</v>
      </c>
      <c r="H66" s="115"/>
      <c r="I66" s="115"/>
      <c r="J66" s="140"/>
      <c r="K66" s="146"/>
      <c r="L66" s="147"/>
    </row>
    <row r="67" spans="1:12" s="156" customFormat="1">
      <c r="A67" s="111">
        <v>322</v>
      </c>
      <c r="B67" s="112" t="s">
        <v>130</v>
      </c>
      <c r="C67" s="119">
        <f t="shared" si="3"/>
        <v>5000</v>
      </c>
      <c r="D67" s="113"/>
      <c r="E67" s="113"/>
      <c r="F67" s="115"/>
      <c r="G67" s="113">
        <v>5000</v>
      </c>
      <c r="H67" s="115"/>
      <c r="I67" s="115"/>
      <c r="J67" s="140"/>
      <c r="K67" s="146"/>
      <c r="L67" s="147"/>
    </row>
    <row r="68" spans="1:12" s="156" customFormat="1">
      <c r="A68" s="111">
        <v>323</v>
      </c>
      <c r="B68" s="112" t="s">
        <v>31</v>
      </c>
      <c r="C68" s="119">
        <f t="shared" si="3"/>
        <v>8000</v>
      </c>
      <c r="D68" s="113"/>
      <c r="E68" s="113"/>
      <c r="F68" s="115"/>
      <c r="G68" s="113">
        <v>8000</v>
      </c>
      <c r="H68" s="115"/>
      <c r="I68" s="115"/>
      <c r="J68" s="140"/>
      <c r="K68" s="146"/>
      <c r="L68" s="147"/>
    </row>
    <row r="69" spans="1:12" s="156" customFormat="1">
      <c r="A69" s="111">
        <v>329</v>
      </c>
      <c r="B69" s="112" t="s">
        <v>131</v>
      </c>
      <c r="C69" s="119">
        <f t="shared" si="3"/>
        <v>6400</v>
      </c>
      <c r="D69" s="113"/>
      <c r="E69" s="113"/>
      <c r="F69" s="115"/>
      <c r="G69" s="113">
        <v>6400</v>
      </c>
      <c r="H69" s="115"/>
      <c r="I69" s="115"/>
      <c r="J69" s="140"/>
      <c r="K69" s="146"/>
      <c r="L69" s="147"/>
    </row>
    <row r="70" spans="1:12">
      <c r="A70" s="111"/>
      <c r="B70" s="133" t="s">
        <v>82</v>
      </c>
      <c r="C70" s="119">
        <f t="shared" si="3"/>
        <v>0</v>
      </c>
      <c r="D70" s="113"/>
      <c r="E70" s="113"/>
      <c r="F70" s="113"/>
      <c r="G70" s="115"/>
      <c r="H70" s="115"/>
      <c r="I70" s="115"/>
      <c r="J70" s="140"/>
      <c r="K70" s="146">
        <f t="shared" si="1"/>
        <v>0</v>
      </c>
      <c r="L70" s="147">
        <f t="shared" si="2"/>
        <v>0</v>
      </c>
    </row>
    <row r="71" spans="1:12">
      <c r="A71" s="128" t="s">
        <v>83</v>
      </c>
      <c r="B71" s="125" t="s">
        <v>84</v>
      </c>
      <c r="C71" s="119">
        <f t="shared" si="3"/>
        <v>30000</v>
      </c>
      <c r="D71" s="113"/>
      <c r="E71" s="113"/>
      <c r="F71" s="113"/>
      <c r="G71" s="113">
        <v>30000</v>
      </c>
      <c r="H71" s="115"/>
      <c r="I71" s="115"/>
      <c r="J71" s="140"/>
      <c r="K71" s="146">
        <f t="shared" si="1"/>
        <v>30000</v>
      </c>
      <c r="L71" s="147">
        <f t="shared" si="2"/>
        <v>30000</v>
      </c>
    </row>
    <row r="72" spans="1:12">
      <c r="A72" s="111">
        <v>324</v>
      </c>
      <c r="B72" s="112" t="s">
        <v>85</v>
      </c>
      <c r="C72" s="119">
        <f t="shared" si="3"/>
        <v>30000</v>
      </c>
      <c r="D72" s="113"/>
      <c r="E72" s="113"/>
      <c r="F72" s="115"/>
      <c r="G72" s="119">
        <v>30000</v>
      </c>
      <c r="H72" s="115"/>
      <c r="I72" s="115"/>
      <c r="J72" s="140"/>
      <c r="K72" s="146">
        <f t="shared" si="1"/>
        <v>30000</v>
      </c>
      <c r="L72" s="147">
        <f t="shared" si="2"/>
        <v>30000</v>
      </c>
    </row>
    <row r="73" spans="1:12">
      <c r="A73" s="111"/>
      <c r="B73" s="133" t="s">
        <v>86</v>
      </c>
      <c r="C73" s="119">
        <f t="shared" si="3"/>
        <v>0</v>
      </c>
      <c r="D73" s="113"/>
      <c r="E73" s="113"/>
      <c r="F73" s="113"/>
      <c r="G73" s="115"/>
      <c r="H73" s="115"/>
      <c r="I73" s="115"/>
      <c r="J73" s="140"/>
      <c r="K73" s="146">
        <f t="shared" si="1"/>
        <v>0</v>
      </c>
      <c r="L73" s="147">
        <f t="shared" si="2"/>
        <v>0</v>
      </c>
    </row>
    <row r="74" spans="1:12">
      <c r="A74" s="128" t="s">
        <v>87</v>
      </c>
      <c r="B74" s="125" t="s">
        <v>59</v>
      </c>
      <c r="C74" s="119">
        <f t="shared" si="3"/>
        <v>202300</v>
      </c>
      <c r="D74" s="119">
        <f>SUM(D75:D79)</f>
        <v>202300</v>
      </c>
      <c r="E74" s="113"/>
      <c r="F74" s="155"/>
      <c r="G74" s="115"/>
      <c r="H74" s="115"/>
      <c r="I74" s="115"/>
      <c r="J74" s="140"/>
      <c r="K74" s="146">
        <f t="shared" si="1"/>
        <v>202300</v>
      </c>
      <c r="L74" s="147">
        <f t="shared" si="2"/>
        <v>202300</v>
      </c>
    </row>
    <row r="75" spans="1:12">
      <c r="A75" s="111">
        <v>311</v>
      </c>
      <c r="B75" s="112" t="s">
        <v>79</v>
      </c>
      <c r="C75" s="119">
        <f t="shared" si="3"/>
        <v>185000</v>
      </c>
      <c r="D75" s="113">
        <v>185000</v>
      </c>
      <c r="E75" s="113"/>
      <c r="F75" s="155"/>
      <c r="G75" s="115"/>
      <c r="H75" s="115"/>
      <c r="I75" s="115"/>
      <c r="J75" s="140"/>
      <c r="K75" s="146">
        <f t="shared" si="1"/>
        <v>185000</v>
      </c>
      <c r="L75" s="147">
        <f t="shared" si="2"/>
        <v>185000</v>
      </c>
    </row>
    <row r="76" spans="1:12">
      <c r="A76" s="111">
        <v>312</v>
      </c>
      <c r="B76" s="112" t="s">
        <v>26</v>
      </c>
      <c r="C76" s="119">
        <f t="shared" si="3"/>
        <v>8750</v>
      </c>
      <c r="D76" s="113">
        <v>8750</v>
      </c>
      <c r="E76" s="113"/>
      <c r="F76" s="155"/>
      <c r="G76" s="115"/>
      <c r="H76" s="115"/>
      <c r="I76" s="115"/>
      <c r="J76" s="140"/>
      <c r="K76" s="146">
        <f t="shared" si="1"/>
        <v>8750</v>
      </c>
      <c r="L76" s="147">
        <f t="shared" si="2"/>
        <v>8750</v>
      </c>
    </row>
    <row r="77" spans="1:12">
      <c r="A77" s="111">
        <v>313</v>
      </c>
      <c r="B77" s="112" t="s">
        <v>80</v>
      </c>
      <c r="C77" s="119">
        <f t="shared" si="3"/>
        <v>6550</v>
      </c>
      <c r="D77" s="113">
        <v>6550</v>
      </c>
      <c r="E77" s="113"/>
      <c r="G77" s="115"/>
      <c r="H77" s="115"/>
      <c r="I77" s="115"/>
      <c r="J77" s="140"/>
      <c r="K77" s="146">
        <f t="shared" si="1"/>
        <v>6550</v>
      </c>
      <c r="L77" s="147">
        <f t="shared" si="2"/>
        <v>6550</v>
      </c>
    </row>
    <row r="78" spans="1:12" s="156" customFormat="1">
      <c r="A78" s="111"/>
      <c r="B78" s="112" t="s">
        <v>120</v>
      </c>
      <c r="C78" s="119">
        <f t="shared" si="3"/>
        <v>0</v>
      </c>
      <c r="D78" s="113"/>
      <c r="E78" s="113"/>
      <c r="F78" s="2"/>
      <c r="G78" s="115"/>
      <c r="H78" s="115"/>
      <c r="I78" s="115"/>
      <c r="J78" s="140"/>
      <c r="K78" s="146"/>
      <c r="L78" s="147"/>
    </row>
    <row r="79" spans="1:12" s="156" customFormat="1">
      <c r="A79" s="111">
        <v>329</v>
      </c>
      <c r="B79" s="112" t="s">
        <v>121</v>
      </c>
      <c r="C79" s="119">
        <f t="shared" si="3"/>
        <v>2000</v>
      </c>
      <c r="D79" s="113">
        <v>2000</v>
      </c>
      <c r="E79" s="113"/>
      <c r="F79" s="2"/>
      <c r="G79" s="115"/>
      <c r="H79" s="115"/>
      <c r="I79" s="115"/>
      <c r="J79" s="140"/>
      <c r="K79" s="146"/>
      <c r="L79" s="147"/>
    </row>
    <row r="80" spans="1:12">
      <c r="A80" s="128" t="s">
        <v>68</v>
      </c>
      <c r="B80" s="125" t="s">
        <v>76</v>
      </c>
      <c r="C80" s="119">
        <f t="shared" si="3"/>
        <v>145900</v>
      </c>
      <c r="D80" s="113"/>
      <c r="E80" s="113"/>
      <c r="F80" s="119">
        <f>SUM(F81:F83)</f>
        <v>145900</v>
      </c>
      <c r="G80" s="115"/>
      <c r="H80" s="115"/>
      <c r="I80" s="115"/>
      <c r="J80" s="140"/>
      <c r="K80" s="146">
        <f t="shared" si="1"/>
        <v>145900</v>
      </c>
      <c r="L80" s="147">
        <f t="shared" si="2"/>
        <v>145900</v>
      </c>
    </row>
    <row r="81" spans="1:12">
      <c r="A81" s="111">
        <v>311</v>
      </c>
      <c r="B81" s="112" t="s">
        <v>79</v>
      </c>
      <c r="C81" s="119">
        <f t="shared" si="3"/>
        <v>58900</v>
      </c>
      <c r="D81" s="113"/>
      <c r="E81" s="113"/>
      <c r="F81" s="113">
        <v>58900</v>
      </c>
      <c r="G81" s="115"/>
      <c r="H81" s="115"/>
      <c r="I81" s="115"/>
      <c r="J81" s="140"/>
      <c r="K81" s="146">
        <f t="shared" si="1"/>
        <v>58900</v>
      </c>
      <c r="L81" s="147">
        <f t="shared" si="2"/>
        <v>58900</v>
      </c>
    </row>
    <row r="82" spans="1:12" s="156" customFormat="1">
      <c r="A82" s="111">
        <v>313</v>
      </c>
      <c r="B82" s="112" t="s">
        <v>101</v>
      </c>
      <c r="C82" s="119">
        <f t="shared" si="3"/>
        <v>2000</v>
      </c>
      <c r="D82" s="113"/>
      <c r="E82" s="113"/>
      <c r="F82" s="113">
        <v>2000</v>
      </c>
      <c r="G82" s="115"/>
      <c r="H82" s="115"/>
      <c r="I82" s="115"/>
      <c r="J82" s="140"/>
      <c r="K82" s="146"/>
      <c r="L82" s="147"/>
    </row>
    <row r="83" spans="1:12">
      <c r="A83" s="111">
        <v>322</v>
      </c>
      <c r="B83" s="112" t="s">
        <v>30</v>
      </c>
      <c r="C83" s="119">
        <f t="shared" si="3"/>
        <v>85000</v>
      </c>
      <c r="D83" s="113"/>
      <c r="E83" s="113"/>
      <c r="F83" s="113">
        <v>85000</v>
      </c>
      <c r="G83" s="115"/>
      <c r="H83" s="115"/>
      <c r="I83" s="115"/>
      <c r="J83" s="140"/>
      <c r="K83" s="146">
        <f t="shared" si="1"/>
        <v>85000</v>
      </c>
      <c r="L83" s="147">
        <f t="shared" si="2"/>
        <v>85000</v>
      </c>
    </row>
    <row r="84" spans="1:12">
      <c r="A84" s="111"/>
      <c r="B84" s="133" t="s">
        <v>88</v>
      </c>
      <c r="C84" s="119">
        <f t="shared" si="3"/>
        <v>0</v>
      </c>
      <c r="D84" s="113"/>
      <c r="E84" s="113"/>
      <c r="F84" s="113"/>
      <c r="G84" s="115"/>
      <c r="H84" s="115"/>
      <c r="I84" s="115"/>
      <c r="J84" s="140"/>
      <c r="K84" s="146">
        <f t="shared" ref="K84:K131" si="4">C84</f>
        <v>0</v>
      </c>
      <c r="L84" s="147">
        <f t="shared" ref="L84:L131" si="5">C84</f>
        <v>0</v>
      </c>
    </row>
    <row r="85" spans="1:12">
      <c r="A85" s="128" t="s">
        <v>87</v>
      </c>
      <c r="B85" s="125" t="s">
        <v>59</v>
      </c>
      <c r="C85" s="119">
        <f t="shared" si="3"/>
        <v>79253</v>
      </c>
      <c r="D85" s="119">
        <f>SUM(D86:D88)</f>
        <v>79253</v>
      </c>
      <c r="E85" s="113"/>
      <c r="F85" s="113"/>
      <c r="G85" s="115"/>
      <c r="H85" s="115"/>
      <c r="I85" s="115"/>
      <c r="J85" s="140"/>
      <c r="K85" s="146">
        <f t="shared" si="4"/>
        <v>79253</v>
      </c>
      <c r="L85" s="147">
        <f t="shared" si="5"/>
        <v>79253</v>
      </c>
    </row>
    <row r="86" spans="1:12">
      <c r="A86" s="111">
        <v>311</v>
      </c>
      <c r="B86" s="112" t="s">
        <v>79</v>
      </c>
      <c r="C86" s="119">
        <f t="shared" ref="C86:C135" si="6">SUM(D86:J86)</f>
        <v>63560</v>
      </c>
      <c r="D86" s="113">
        <v>63560</v>
      </c>
      <c r="E86" s="113"/>
      <c r="F86" s="113"/>
      <c r="G86" s="115"/>
      <c r="H86" s="115"/>
      <c r="I86" s="115"/>
      <c r="J86" s="140"/>
      <c r="K86" s="146">
        <f t="shared" si="4"/>
        <v>63560</v>
      </c>
      <c r="L86" s="147">
        <f t="shared" si="5"/>
        <v>63560</v>
      </c>
    </row>
    <row r="87" spans="1:12">
      <c r="A87" s="111">
        <v>312</v>
      </c>
      <c r="B87" s="112" t="s">
        <v>26</v>
      </c>
      <c r="C87" s="119">
        <f t="shared" si="6"/>
        <v>5163</v>
      </c>
      <c r="D87" s="113">
        <v>5163</v>
      </c>
      <c r="E87" s="113"/>
      <c r="F87" s="113"/>
      <c r="G87" s="115"/>
      <c r="H87" s="115"/>
      <c r="I87" s="115"/>
      <c r="J87" s="140"/>
      <c r="K87" s="146">
        <f t="shared" si="4"/>
        <v>5163</v>
      </c>
      <c r="L87" s="147">
        <f t="shared" si="5"/>
        <v>5163</v>
      </c>
    </row>
    <row r="88" spans="1:12">
      <c r="A88" s="111">
        <v>313</v>
      </c>
      <c r="B88" s="112" t="s">
        <v>80</v>
      </c>
      <c r="C88" s="119">
        <f t="shared" si="6"/>
        <v>10530</v>
      </c>
      <c r="D88" s="113">
        <v>10530</v>
      </c>
      <c r="E88" s="113"/>
      <c r="F88" s="113"/>
      <c r="G88" s="115"/>
      <c r="H88" s="115"/>
      <c r="I88" s="115"/>
      <c r="J88" s="140"/>
      <c r="K88" s="146">
        <f t="shared" si="4"/>
        <v>10530</v>
      </c>
      <c r="L88" s="147">
        <f t="shared" si="5"/>
        <v>10530</v>
      </c>
    </row>
    <row r="89" spans="1:12">
      <c r="A89" s="111"/>
      <c r="B89" s="112"/>
      <c r="C89" s="119">
        <f t="shared" si="6"/>
        <v>0</v>
      </c>
      <c r="D89" s="113">
        <v>0</v>
      </c>
      <c r="E89" s="113"/>
      <c r="F89" s="113"/>
      <c r="G89" s="115"/>
      <c r="H89" s="115"/>
      <c r="I89" s="115"/>
      <c r="J89" s="140"/>
      <c r="K89" s="146">
        <f t="shared" si="4"/>
        <v>0</v>
      </c>
      <c r="L89" s="147">
        <f t="shared" si="5"/>
        <v>0</v>
      </c>
    </row>
    <row r="90" spans="1:12">
      <c r="A90" s="111"/>
      <c r="B90" s="132" t="s">
        <v>89</v>
      </c>
      <c r="C90" s="119">
        <f t="shared" si="6"/>
        <v>0</v>
      </c>
      <c r="D90" s="113"/>
      <c r="E90" s="113"/>
      <c r="F90" s="115"/>
      <c r="G90" s="115"/>
      <c r="H90" s="115"/>
      <c r="I90" s="115"/>
      <c r="J90" s="140"/>
      <c r="K90" s="146">
        <f t="shared" si="4"/>
        <v>0</v>
      </c>
      <c r="L90" s="147">
        <f t="shared" si="5"/>
        <v>0</v>
      </c>
    </row>
    <row r="91" spans="1:12">
      <c r="A91" s="111"/>
      <c r="B91" s="133" t="s">
        <v>90</v>
      </c>
      <c r="C91" s="119">
        <f t="shared" si="6"/>
        <v>0</v>
      </c>
      <c r="D91" s="113"/>
      <c r="E91" s="113"/>
      <c r="F91" s="115"/>
      <c r="G91" s="115"/>
      <c r="H91" s="115"/>
      <c r="I91" s="115"/>
      <c r="J91" s="140"/>
      <c r="K91" s="146">
        <f t="shared" si="4"/>
        <v>0</v>
      </c>
      <c r="L91" s="147">
        <f t="shared" si="5"/>
        <v>0</v>
      </c>
    </row>
    <row r="92" spans="1:12">
      <c r="A92" s="128" t="s">
        <v>91</v>
      </c>
      <c r="B92" s="125" t="s">
        <v>92</v>
      </c>
      <c r="C92" s="119">
        <f t="shared" si="6"/>
        <v>166601</v>
      </c>
      <c r="D92" s="113"/>
      <c r="E92" s="115"/>
      <c r="F92" s="115"/>
      <c r="G92" s="119">
        <f>SUM(G93:G96)</f>
        <v>166601</v>
      </c>
      <c r="H92" s="115"/>
      <c r="I92" s="115"/>
      <c r="J92" s="140"/>
      <c r="K92" s="146">
        <f t="shared" si="4"/>
        <v>166601</v>
      </c>
      <c r="L92" s="147">
        <f t="shared" si="5"/>
        <v>166601</v>
      </c>
    </row>
    <row r="93" spans="1:12">
      <c r="A93" s="111">
        <v>321</v>
      </c>
      <c r="B93" s="112" t="s">
        <v>29</v>
      </c>
      <c r="C93" s="119">
        <f t="shared" si="6"/>
        <v>140000</v>
      </c>
      <c r="D93" s="113"/>
      <c r="E93" s="115"/>
      <c r="F93" s="115"/>
      <c r="G93" s="113">
        <v>140000</v>
      </c>
      <c r="H93" s="115"/>
      <c r="I93" s="115"/>
      <c r="J93" s="140"/>
      <c r="K93" s="146">
        <f t="shared" si="4"/>
        <v>140000</v>
      </c>
      <c r="L93" s="147">
        <f t="shared" si="5"/>
        <v>140000</v>
      </c>
    </row>
    <row r="94" spans="1:12">
      <c r="A94" s="111">
        <v>322</v>
      </c>
      <c r="B94" s="112" t="s">
        <v>30</v>
      </c>
      <c r="C94" s="119">
        <f t="shared" si="6"/>
        <v>1500</v>
      </c>
      <c r="D94" s="113"/>
      <c r="E94" s="115"/>
      <c r="F94" s="115"/>
      <c r="G94" s="113">
        <v>1500</v>
      </c>
      <c r="H94" s="115"/>
      <c r="I94" s="115"/>
      <c r="J94" s="140"/>
      <c r="K94" s="146">
        <f t="shared" si="4"/>
        <v>1500</v>
      </c>
      <c r="L94" s="147">
        <f t="shared" si="5"/>
        <v>1500</v>
      </c>
    </row>
    <row r="95" spans="1:12">
      <c r="A95" s="111">
        <v>329</v>
      </c>
      <c r="B95" s="112" t="s">
        <v>32</v>
      </c>
      <c r="C95" s="119">
        <f t="shared" si="6"/>
        <v>25000</v>
      </c>
      <c r="D95" s="113"/>
      <c r="E95" s="115"/>
      <c r="F95" s="115"/>
      <c r="G95" s="113">
        <v>25000</v>
      </c>
      <c r="H95" s="115"/>
      <c r="I95" s="115"/>
      <c r="J95" s="140"/>
      <c r="K95" s="146">
        <f t="shared" si="4"/>
        <v>25000</v>
      </c>
      <c r="L95" s="147">
        <f t="shared" si="5"/>
        <v>25000</v>
      </c>
    </row>
    <row r="96" spans="1:12">
      <c r="A96" s="111">
        <v>343</v>
      </c>
      <c r="B96" s="112" t="s">
        <v>33</v>
      </c>
      <c r="C96" s="119">
        <f t="shared" si="6"/>
        <v>101</v>
      </c>
      <c r="D96" s="113"/>
      <c r="E96" s="113"/>
      <c r="F96" s="115"/>
      <c r="G96" s="115">
        <v>101</v>
      </c>
      <c r="H96" s="115"/>
      <c r="I96" s="115"/>
      <c r="J96" s="140"/>
      <c r="K96" s="146">
        <f t="shared" si="4"/>
        <v>101</v>
      </c>
      <c r="L96" s="147">
        <f t="shared" si="5"/>
        <v>101</v>
      </c>
    </row>
    <row r="97" spans="1:12">
      <c r="A97" s="111"/>
      <c r="B97" s="132" t="s">
        <v>93</v>
      </c>
      <c r="C97" s="119">
        <f t="shared" si="6"/>
        <v>0</v>
      </c>
      <c r="D97" s="113"/>
      <c r="E97" s="113"/>
      <c r="F97" s="115"/>
      <c r="G97" s="115"/>
      <c r="H97" s="115"/>
      <c r="I97" s="115"/>
      <c r="J97" s="140"/>
      <c r="K97" s="146">
        <f t="shared" si="4"/>
        <v>0</v>
      </c>
      <c r="L97" s="147">
        <f t="shared" si="5"/>
        <v>0</v>
      </c>
    </row>
    <row r="98" spans="1:12">
      <c r="A98" s="111"/>
      <c r="B98" s="133" t="s">
        <v>94</v>
      </c>
      <c r="C98" s="119">
        <f t="shared" si="6"/>
        <v>0</v>
      </c>
      <c r="D98" s="113"/>
      <c r="E98" s="113"/>
      <c r="F98" s="115"/>
      <c r="G98" s="115"/>
      <c r="H98" s="115"/>
      <c r="I98" s="115"/>
      <c r="J98" s="140"/>
      <c r="K98" s="146">
        <f t="shared" si="4"/>
        <v>0</v>
      </c>
      <c r="L98" s="147">
        <f t="shared" si="5"/>
        <v>0</v>
      </c>
    </row>
    <row r="99" spans="1:12">
      <c r="A99" s="128" t="s">
        <v>61</v>
      </c>
      <c r="B99" s="125" t="s">
        <v>59</v>
      </c>
      <c r="C99" s="119">
        <f t="shared" si="6"/>
        <v>47481</v>
      </c>
      <c r="D99" s="119">
        <f>SUM(D100:D101)</f>
        <v>37740</v>
      </c>
      <c r="E99" s="113">
        <f>SUM(E100:E101)</f>
        <v>9741</v>
      </c>
      <c r="F99" s="115"/>
      <c r="G99" s="115"/>
      <c r="H99" s="115"/>
      <c r="I99" s="115"/>
      <c r="J99" s="140"/>
      <c r="K99" s="146">
        <f t="shared" si="4"/>
        <v>47481</v>
      </c>
      <c r="L99" s="147">
        <f t="shared" si="5"/>
        <v>47481</v>
      </c>
    </row>
    <row r="100" spans="1:12" s="150" customFormat="1">
      <c r="A100" s="153">
        <v>342</v>
      </c>
      <c r="B100" s="154" t="s">
        <v>114</v>
      </c>
      <c r="C100" s="119">
        <f t="shared" si="6"/>
        <v>10551</v>
      </c>
      <c r="D100" s="119">
        <v>7700</v>
      </c>
      <c r="E100" s="113">
        <v>2851</v>
      </c>
      <c r="F100" s="115"/>
      <c r="G100" s="115"/>
      <c r="H100" s="115"/>
      <c r="I100" s="115"/>
      <c r="J100" s="140"/>
      <c r="K100" s="146"/>
      <c r="L100" s="147"/>
    </row>
    <row r="101" spans="1:12">
      <c r="A101" s="111">
        <v>545</v>
      </c>
      <c r="B101" s="112" t="s">
        <v>95</v>
      </c>
      <c r="C101" s="119">
        <f t="shared" si="6"/>
        <v>36930</v>
      </c>
      <c r="D101" s="113">
        <v>30040</v>
      </c>
      <c r="E101" s="113">
        <v>6890</v>
      </c>
      <c r="F101" s="115"/>
      <c r="G101" s="115"/>
      <c r="H101" s="115"/>
      <c r="I101" s="115"/>
      <c r="J101" s="140"/>
      <c r="K101" s="146">
        <f t="shared" si="4"/>
        <v>36930</v>
      </c>
      <c r="L101" s="147">
        <f t="shared" si="5"/>
        <v>36930</v>
      </c>
    </row>
    <row r="102" spans="1:12">
      <c r="A102" s="128" t="s">
        <v>62</v>
      </c>
      <c r="B102" s="125" t="s">
        <v>63</v>
      </c>
      <c r="C102" s="119">
        <f t="shared" si="6"/>
        <v>24500</v>
      </c>
      <c r="D102" s="119">
        <f>SUM(D103:D105)</f>
        <v>24500</v>
      </c>
      <c r="E102" s="113"/>
      <c r="F102" s="115"/>
      <c r="G102" s="115"/>
      <c r="H102" s="115"/>
      <c r="I102" s="115"/>
      <c r="J102" s="140"/>
      <c r="K102" s="146">
        <f t="shared" si="4"/>
        <v>24500</v>
      </c>
      <c r="L102" s="147">
        <f t="shared" si="5"/>
        <v>24500</v>
      </c>
    </row>
    <row r="103" spans="1:12">
      <c r="A103" s="111">
        <v>322</v>
      </c>
      <c r="B103" s="112" t="s">
        <v>30</v>
      </c>
      <c r="C103" s="119">
        <f t="shared" si="6"/>
        <v>19000</v>
      </c>
      <c r="D103" s="113">
        <v>19000</v>
      </c>
      <c r="E103" s="113"/>
      <c r="F103" s="115"/>
      <c r="G103" s="115"/>
      <c r="H103" s="115"/>
      <c r="I103" s="115"/>
      <c r="J103" s="140"/>
      <c r="K103" s="146">
        <f t="shared" si="4"/>
        <v>19000</v>
      </c>
      <c r="L103" s="147">
        <f t="shared" si="5"/>
        <v>19000</v>
      </c>
    </row>
    <row r="104" spans="1:12" s="156" customFormat="1">
      <c r="A104" s="111">
        <v>323</v>
      </c>
      <c r="B104" s="112" t="s">
        <v>31</v>
      </c>
      <c r="C104" s="119">
        <f t="shared" si="6"/>
        <v>4000</v>
      </c>
      <c r="D104" s="113">
        <v>4000</v>
      </c>
      <c r="E104" s="113"/>
      <c r="F104" s="115"/>
      <c r="G104" s="115"/>
      <c r="H104" s="115"/>
      <c r="I104" s="115"/>
      <c r="J104" s="140"/>
      <c r="K104" s="146"/>
      <c r="L104" s="147"/>
    </row>
    <row r="105" spans="1:12">
      <c r="A105" s="111">
        <v>451</v>
      </c>
      <c r="B105" s="112" t="s">
        <v>96</v>
      </c>
      <c r="C105" s="119">
        <f t="shared" si="6"/>
        <v>1500</v>
      </c>
      <c r="D105" s="113">
        <v>1500</v>
      </c>
      <c r="E105" s="113"/>
      <c r="F105" s="115"/>
      <c r="G105" s="115"/>
      <c r="H105" s="115"/>
      <c r="I105" s="115"/>
      <c r="J105" s="140"/>
      <c r="K105" s="146">
        <f t="shared" si="4"/>
        <v>1500</v>
      </c>
      <c r="L105" s="147">
        <f t="shared" si="5"/>
        <v>1500</v>
      </c>
    </row>
    <row r="106" spans="1:12">
      <c r="A106" s="128" t="s">
        <v>97</v>
      </c>
      <c r="B106" s="125" t="s">
        <v>67</v>
      </c>
      <c r="C106" s="119">
        <f t="shared" si="6"/>
        <v>44000</v>
      </c>
      <c r="D106" s="115"/>
      <c r="E106" s="119">
        <f>SUM(E107:E108)</f>
        <v>44000</v>
      </c>
      <c r="F106" s="115"/>
      <c r="G106" s="115"/>
      <c r="H106" s="115"/>
      <c r="I106" s="115"/>
      <c r="J106" s="140"/>
      <c r="K106" s="146">
        <f t="shared" si="4"/>
        <v>44000</v>
      </c>
      <c r="L106" s="147">
        <f t="shared" si="5"/>
        <v>44000</v>
      </c>
    </row>
    <row r="107" spans="1:12">
      <c r="A107" s="111">
        <v>422</v>
      </c>
      <c r="B107" s="112" t="s">
        <v>34</v>
      </c>
      <c r="C107" s="119">
        <f t="shared" si="6"/>
        <v>41000</v>
      </c>
      <c r="D107" s="115"/>
      <c r="E107" s="113">
        <v>41000</v>
      </c>
      <c r="F107" s="115"/>
      <c r="G107" s="115"/>
      <c r="H107" s="115"/>
      <c r="I107" s="115"/>
      <c r="J107" s="140"/>
      <c r="K107" s="146">
        <f t="shared" si="4"/>
        <v>41000</v>
      </c>
      <c r="L107" s="147">
        <f t="shared" si="5"/>
        <v>41000</v>
      </c>
    </row>
    <row r="108" spans="1:12">
      <c r="A108" s="111">
        <v>424</v>
      </c>
      <c r="B108" s="112" t="s">
        <v>98</v>
      </c>
      <c r="C108" s="119">
        <f t="shared" si="6"/>
        <v>3000</v>
      </c>
      <c r="D108" s="115"/>
      <c r="E108" s="113">
        <v>3000</v>
      </c>
      <c r="F108" s="115"/>
      <c r="G108" s="115"/>
      <c r="H108" s="115"/>
      <c r="I108" s="115"/>
      <c r="J108" s="140"/>
      <c r="K108" s="146">
        <f t="shared" si="4"/>
        <v>3000</v>
      </c>
      <c r="L108" s="147">
        <f t="shared" si="5"/>
        <v>3000</v>
      </c>
    </row>
    <row r="109" spans="1:12" s="150" customFormat="1">
      <c r="A109" s="151" t="s">
        <v>112</v>
      </c>
      <c r="B109" s="152" t="s">
        <v>113</v>
      </c>
      <c r="C109" s="119">
        <f t="shared" si="6"/>
        <v>54026</v>
      </c>
      <c r="D109" s="115"/>
      <c r="E109" s="113"/>
      <c r="F109" s="115"/>
      <c r="G109" s="119">
        <f>SUM(G110:G111)</f>
        <v>54026</v>
      </c>
      <c r="H109" s="115"/>
      <c r="I109" s="115"/>
      <c r="J109" s="140"/>
      <c r="K109" s="146">
        <v>50100</v>
      </c>
      <c r="L109" s="147">
        <v>50100</v>
      </c>
    </row>
    <row r="110" spans="1:12" s="150" customFormat="1" ht="24" customHeight="1">
      <c r="A110" s="111">
        <v>422</v>
      </c>
      <c r="B110" s="112" t="s">
        <v>115</v>
      </c>
      <c r="C110" s="119">
        <f t="shared" si="6"/>
        <v>50100</v>
      </c>
      <c r="D110" s="115"/>
      <c r="E110" s="113"/>
      <c r="F110" s="115"/>
      <c r="G110" s="113">
        <v>50100</v>
      </c>
      <c r="H110" s="115"/>
      <c r="I110" s="115"/>
      <c r="J110" s="140"/>
      <c r="K110" s="146"/>
      <c r="L110" s="147"/>
    </row>
    <row r="111" spans="1:12" s="156" customFormat="1" ht="24" customHeight="1">
      <c r="A111" s="111">
        <v>424</v>
      </c>
      <c r="B111" s="112" t="s">
        <v>98</v>
      </c>
      <c r="C111" s="119">
        <f t="shared" si="6"/>
        <v>3926</v>
      </c>
      <c r="D111" s="115"/>
      <c r="E111" s="113"/>
      <c r="F111" s="115"/>
      <c r="G111" s="113">
        <v>3926</v>
      </c>
      <c r="H111" s="115"/>
      <c r="I111" s="115"/>
      <c r="J111" s="140"/>
      <c r="K111" s="146"/>
      <c r="L111" s="147"/>
    </row>
    <row r="112" spans="1:12">
      <c r="A112" s="111"/>
      <c r="B112" s="132" t="s">
        <v>74</v>
      </c>
      <c r="C112" s="119">
        <f t="shared" si="6"/>
        <v>0</v>
      </c>
      <c r="D112" s="115"/>
      <c r="E112" s="115"/>
      <c r="F112" s="115"/>
      <c r="G112" s="115"/>
      <c r="H112" s="115"/>
      <c r="I112" s="115"/>
      <c r="J112" s="140"/>
      <c r="K112" s="146">
        <f t="shared" si="4"/>
        <v>0</v>
      </c>
      <c r="L112" s="147">
        <f t="shared" si="5"/>
        <v>0</v>
      </c>
    </row>
    <row r="113" spans="1:12">
      <c r="A113" s="111"/>
      <c r="B113" s="133" t="s">
        <v>99</v>
      </c>
      <c r="C113" s="119">
        <f t="shared" si="6"/>
        <v>0</v>
      </c>
      <c r="D113" s="115"/>
      <c r="E113" s="115"/>
      <c r="F113" s="115"/>
      <c r="G113" s="115"/>
      <c r="H113" s="115"/>
      <c r="I113" s="115"/>
      <c r="J113" s="140"/>
      <c r="K113" s="146">
        <f t="shared" si="4"/>
        <v>0</v>
      </c>
      <c r="L113" s="147">
        <f t="shared" si="5"/>
        <v>0</v>
      </c>
    </row>
    <row r="114" spans="1:12">
      <c r="A114" s="128" t="s">
        <v>108</v>
      </c>
      <c r="B114" s="134" t="s">
        <v>92</v>
      </c>
      <c r="C114" s="119">
        <f t="shared" si="6"/>
        <v>141340</v>
      </c>
      <c r="D114" s="115"/>
      <c r="E114" s="115"/>
      <c r="F114" s="115"/>
      <c r="G114" s="135">
        <f>SUM(G115:G118)</f>
        <v>141340</v>
      </c>
      <c r="H114" s="115"/>
      <c r="I114" s="115"/>
      <c r="J114" s="140"/>
      <c r="K114" s="146">
        <f t="shared" si="4"/>
        <v>141340</v>
      </c>
      <c r="L114" s="147">
        <f t="shared" si="5"/>
        <v>141340</v>
      </c>
    </row>
    <row r="115" spans="1:12">
      <c r="A115" s="136">
        <v>311</v>
      </c>
      <c r="B115" s="137" t="s">
        <v>100</v>
      </c>
      <c r="C115" s="119">
        <f t="shared" si="6"/>
        <v>106401</v>
      </c>
      <c r="D115" s="115"/>
      <c r="E115" s="115"/>
      <c r="F115" s="115"/>
      <c r="G115" s="138">
        <v>106401</v>
      </c>
      <c r="H115" s="115"/>
      <c r="I115" s="115"/>
      <c r="J115" s="140"/>
      <c r="K115" s="146">
        <f t="shared" si="4"/>
        <v>106401</v>
      </c>
      <c r="L115" s="147">
        <f t="shared" si="5"/>
        <v>106401</v>
      </c>
    </row>
    <row r="116" spans="1:12" s="13" customFormat="1" ht="12.75" customHeight="1">
      <c r="A116" s="136">
        <v>313</v>
      </c>
      <c r="B116" s="137" t="s">
        <v>101</v>
      </c>
      <c r="C116" s="119">
        <f t="shared" si="6"/>
        <v>19539</v>
      </c>
      <c r="D116" s="121"/>
      <c r="E116" s="121"/>
      <c r="F116" s="121"/>
      <c r="G116" s="138">
        <v>19539</v>
      </c>
      <c r="H116" s="121"/>
      <c r="I116" s="121"/>
      <c r="J116" s="142"/>
      <c r="K116" s="146">
        <f t="shared" si="4"/>
        <v>19539</v>
      </c>
      <c r="L116" s="147">
        <f t="shared" si="5"/>
        <v>19539</v>
      </c>
    </row>
    <row r="117" spans="1:12" s="13" customFormat="1">
      <c r="A117" s="136">
        <v>312</v>
      </c>
      <c r="B117" s="137" t="s">
        <v>26</v>
      </c>
      <c r="C117" s="119">
        <f t="shared" si="6"/>
        <v>8000</v>
      </c>
      <c r="D117" s="121"/>
      <c r="E117" s="121"/>
      <c r="F117" s="121"/>
      <c r="G117" s="138">
        <v>8000</v>
      </c>
      <c r="H117" s="121"/>
      <c r="I117" s="121"/>
      <c r="J117" s="142"/>
      <c r="K117" s="146">
        <f t="shared" si="4"/>
        <v>8000</v>
      </c>
      <c r="L117" s="147">
        <f t="shared" si="5"/>
        <v>8000</v>
      </c>
    </row>
    <row r="118" spans="1:12" s="13" customFormat="1">
      <c r="A118" s="136">
        <v>321</v>
      </c>
      <c r="B118" s="137" t="s">
        <v>102</v>
      </c>
      <c r="C118" s="119">
        <f t="shared" si="6"/>
        <v>7400</v>
      </c>
      <c r="D118" s="121"/>
      <c r="E118" s="121"/>
      <c r="F118" s="121"/>
      <c r="G118" s="138">
        <v>7400</v>
      </c>
      <c r="H118" s="121"/>
      <c r="I118" s="121"/>
      <c r="J118" s="142"/>
      <c r="K118" s="146">
        <f t="shared" si="4"/>
        <v>7400</v>
      </c>
      <c r="L118" s="147">
        <f t="shared" si="5"/>
        <v>7400</v>
      </c>
    </row>
    <row r="119" spans="1:12" ht="25.5">
      <c r="A119" s="127"/>
      <c r="B119" s="132" t="s">
        <v>64</v>
      </c>
      <c r="C119" s="119">
        <f t="shared" si="6"/>
        <v>0</v>
      </c>
      <c r="D119" s="115"/>
      <c r="E119" s="115"/>
      <c r="F119" s="115"/>
      <c r="G119" s="115"/>
      <c r="H119" s="115"/>
      <c r="I119" s="115"/>
      <c r="J119" s="140"/>
      <c r="K119" s="146">
        <f t="shared" si="4"/>
        <v>0</v>
      </c>
      <c r="L119" s="147">
        <f t="shared" si="5"/>
        <v>0</v>
      </c>
    </row>
    <row r="120" spans="1:12">
      <c r="A120" s="127"/>
      <c r="B120" s="133" t="s">
        <v>103</v>
      </c>
      <c r="C120" s="119">
        <f t="shared" si="6"/>
        <v>0</v>
      </c>
      <c r="D120" s="113"/>
      <c r="E120" s="115"/>
      <c r="F120" s="115"/>
      <c r="G120" s="115"/>
      <c r="H120" s="115"/>
      <c r="I120" s="115"/>
      <c r="J120" s="140"/>
      <c r="K120" s="146">
        <f t="shared" si="4"/>
        <v>0</v>
      </c>
      <c r="L120" s="147">
        <f t="shared" si="5"/>
        <v>0</v>
      </c>
    </row>
    <row r="121" spans="1:12">
      <c r="A121" s="128" t="s">
        <v>107</v>
      </c>
      <c r="B121" s="125" t="s">
        <v>105</v>
      </c>
      <c r="C121" s="119">
        <f t="shared" si="6"/>
        <v>6548185</v>
      </c>
      <c r="D121" s="115"/>
      <c r="E121" s="115"/>
      <c r="F121" s="115"/>
      <c r="G121" s="139">
        <f>SUM(G122:G126)</f>
        <v>6548185</v>
      </c>
      <c r="H121" s="115"/>
      <c r="I121" s="115"/>
      <c r="J121" s="140"/>
      <c r="K121" s="146">
        <f t="shared" si="4"/>
        <v>6548185</v>
      </c>
      <c r="L121" s="147">
        <f t="shared" si="5"/>
        <v>6548185</v>
      </c>
    </row>
    <row r="122" spans="1:12" s="13" customFormat="1">
      <c r="A122" s="127">
        <v>311</v>
      </c>
      <c r="B122" s="112" t="s">
        <v>100</v>
      </c>
      <c r="C122" s="119">
        <f t="shared" si="6"/>
        <v>5350800</v>
      </c>
      <c r="D122" s="121"/>
      <c r="E122" s="121"/>
      <c r="F122" s="121"/>
      <c r="G122" s="113">
        <v>5350800</v>
      </c>
      <c r="H122" s="121"/>
      <c r="I122" s="121"/>
      <c r="J122" s="142"/>
      <c r="K122" s="146">
        <f t="shared" si="4"/>
        <v>5350800</v>
      </c>
      <c r="L122" s="147">
        <f t="shared" si="5"/>
        <v>5350800</v>
      </c>
    </row>
    <row r="123" spans="1:12">
      <c r="A123" s="127">
        <v>313</v>
      </c>
      <c r="B123" s="112" t="s">
        <v>27</v>
      </c>
      <c r="C123" s="119">
        <f t="shared" si="6"/>
        <v>860000</v>
      </c>
      <c r="D123" s="115"/>
      <c r="E123" s="115"/>
      <c r="F123" s="115"/>
      <c r="G123" s="113">
        <v>860000</v>
      </c>
      <c r="H123" s="115"/>
      <c r="I123" s="115"/>
      <c r="J123" s="140"/>
      <c r="K123" s="146">
        <f t="shared" si="4"/>
        <v>860000</v>
      </c>
      <c r="L123" s="147">
        <f t="shared" si="5"/>
        <v>860000</v>
      </c>
    </row>
    <row r="124" spans="1:12">
      <c r="A124" s="127">
        <v>312</v>
      </c>
      <c r="B124" s="112" t="s">
        <v>26</v>
      </c>
      <c r="C124" s="119">
        <f t="shared" si="6"/>
        <v>195000</v>
      </c>
      <c r="D124" s="115"/>
      <c r="E124" s="115"/>
      <c r="F124" s="115"/>
      <c r="G124" s="113">
        <v>195000</v>
      </c>
      <c r="H124" s="115"/>
      <c r="I124" s="115"/>
      <c r="J124" s="140"/>
      <c r="K124" s="146">
        <f t="shared" si="4"/>
        <v>195000</v>
      </c>
      <c r="L124" s="147">
        <f t="shared" si="5"/>
        <v>195000</v>
      </c>
    </row>
    <row r="125" spans="1:12">
      <c r="A125" s="127">
        <v>321</v>
      </c>
      <c r="B125" s="112" t="s">
        <v>102</v>
      </c>
      <c r="C125" s="119">
        <f t="shared" si="6"/>
        <v>130000</v>
      </c>
      <c r="D125" s="115"/>
      <c r="E125" s="115"/>
      <c r="F125" s="115"/>
      <c r="G125" s="113">
        <v>130000</v>
      </c>
      <c r="H125" s="115"/>
      <c r="I125" s="115"/>
      <c r="J125" s="140"/>
      <c r="K125" s="146">
        <f t="shared" si="4"/>
        <v>130000</v>
      </c>
      <c r="L125" s="147">
        <f t="shared" si="5"/>
        <v>130000</v>
      </c>
    </row>
    <row r="126" spans="1:12">
      <c r="A126" s="127">
        <v>329</v>
      </c>
      <c r="B126" s="112" t="s">
        <v>104</v>
      </c>
      <c r="C126" s="119">
        <f t="shared" si="6"/>
        <v>12385</v>
      </c>
      <c r="D126" s="115"/>
      <c r="E126" s="115"/>
      <c r="F126" s="115"/>
      <c r="G126" s="113">
        <v>12385</v>
      </c>
      <c r="H126" s="115"/>
      <c r="I126" s="115"/>
      <c r="J126" s="140"/>
      <c r="K126" s="146">
        <f t="shared" si="4"/>
        <v>12385</v>
      </c>
      <c r="L126" s="147">
        <f t="shared" si="5"/>
        <v>12385</v>
      </c>
    </row>
    <row r="127" spans="1:12" s="13" customFormat="1">
      <c r="A127" s="127"/>
      <c r="B127" s="112"/>
      <c r="C127" s="119">
        <f t="shared" si="6"/>
        <v>0</v>
      </c>
      <c r="D127" s="115"/>
      <c r="E127" s="121"/>
      <c r="F127" s="121"/>
      <c r="G127" s="121"/>
      <c r="H127" s="121"/>
      <c r="I127" s="121"/>
      <c r="J127" s="142"/>
      <c r="K127" s="146">
        <f t="shared" si="4"/>
        <v>0</v>
      </c>
      <c r="L127" s="147">
        <f t="shared" si="5"/>
        <v>0</v>
      </c>
    </row>
    <row r="128" spans="1:12">
      <c r="A128" s="127"/>
      <c r="B128" s="133" t="s">
        <v>106</v>
      </c>
      <c r="C128" s="119">
        <f t="shared" si="6"/>
        <v>0</v>
      </c>
      <c r="D128" s="113"/>
      <c r="E128" s="115"/>
      <c r="F128" s="115"/>
      <c r="G128" s="115"/>
      <c r="H128" s="115"/>
      <c r="I128" s="115"/>
      <c r="J128" s="140"/>
      <c r="K128" s="146">
        <f t="shared" si="4"/>
        <v>0</v>
      </c>
      <c r="L128" s="147">
        <f t="shared" si="5"/>
        <v>0</v>
      </c>
    </row>
    <row r="129" spans="1:12" s="13" customFormat="1">
      <c r="A129" s="128" t="s">
        <v>62</v>
      </c>
      <c r="B129" s="125" t="s">
        <v>63</v>
      </c>
      <c r="C129" s="119">
        <f t="shared" si="6"/>
        <v>10000</v>
      </c>
      <c r="D129" s="119">
        <v>10000</v>
      </c>
      <c r="E129" s="121"/>
      <c r="F129" s="121"/>
      <c r="G129" s="121"/>
      <c r="H129" s="121"/>
      <c r="I129" s="121"/>
      <c r="J129" s="142"/>
      <c r="K129" s="146">
        <f t="shared" si="4"/>
        <v>10000</v>
      </c>
      <c r="L129" s="147">
        <f t="shared" si="5"/>
        <v>10000</v>
      </c>
    </row>
    <row r="130" spans="1:12">
      <c r="A130" s="127">
        <v>322</v>
      </c>
      <c r="B130" s="112" t="s">
        <v>30</v>
      </c>
      <c r="C130" s="119">
        <f t="shared" si="6"/>
        <v>5000</v>
      </c>
      <c r="D130" s="113">
        <v>5000</v>
      </c>
      <c r="E130" s="115"/>
      <c r="F130" s="115"/>
      <c r="G130" s="115"/>
      <c r="H130" s="115"/>
      <c r="I130" s="115"/>
      <c r="J130" s="140"/>
      <c r="K130" s="146">
        <f t="shared" si="4"/>
        <v>5000</v>
      </c>
      <c r="L130" s="147">
        <f t="shared" si="5"/>
        <v>5000</v>
      </c>
    </row>
    <row r="131" spans="1:12" s="13" customFormat="1">
      <c r="A131" s="127">
        <v>323</v>
      </c>
      <c r="B131" s="112" t="s">
        <v>31</v>
      </c>
      <c r="C131" s="119">
        <f t="shared" si="6"/>
        <v>5000</v>
      </c>
      <c r="D131" s="113">
        <v>5000</v>
      </c>
      <c r="E131" s="121"/>
      <c r="F131" s="121"/>
      <c r="G131" s="121"/>
      <c r="H131" s="121"/>
      <c r="I131" s="121"/>
      <c r="J131" s="142"/>
      <c r="K131" s="148">
        <f t="shared" si="4"/>
        <v>5000</v>
      </c>
      <c r="L131" s="149">
        <f t="shared" si="5"/>
        <v>5000</v>
      </c>
    </row>
    <row r="132" spans="1:12" s="13" customFormat="1">
      <c r="A132" s="121"/>
      <c r="B132" s="121" t="s">
        <v>119</v>
      </c>
      <c r="C132" s="119">
        <f t="shared" si="6"/>
        <v>350000</v>
      </c>
      <c r="D132" s="121"/>
      <c r="E132" s="121"/>
      <c r="F132" s="121"/>
      <c r="G132" s="121">
        <v>350000</v>
      </c>
      <c r="H132" s="121"/>
      <c r="I132" s="121"/>
      <c r="J132" s="121"/>
      <c r="K132" s="146">
        <f t="shared" ref="K132:K135" si="7">C132</f>
        <v>350000</v>
      </c>
      <c r="L132" s="147">
        <f t="shared" ref="L132:L135" si="8">C132</f>
        <v>350000</v>
      </c>
    </row>
    <row r="133" spans="1:12" ht="12.75" customHeight="1">
      <c r="A133" s="111" t="s">
        <v>117</v>
      </c>
      <c r="B133" s="121" t="s">
        <v>118</v>
      </c>
      <c r="C133" s="119">
        <f t="shared" si="6"/>
        <v>350000</v>
      </c>
      <c r="D133" s="115"/>
      <c r="E133" s="115"/>
      <c r="F133" s="115"/>
      <c r="G133" s="115">
        <v>350000</v>
      </c>
      <c r="H133" s="115"/>
      <c r="I133" s="115"/>
      <c r="J133" s="115"/>
      <c r="K133" s="146">
        <f t="shared" si="7"/>
        <v>350000</v>
      </c>
      <c r="L133" s="147">
        <f t="shared" si="8"/>
        <v>350000</v>
      </c>
    </row>
    <row r="134" spans="1:12">
      <c r="A134" s="115">
        <v>424</v>
      </c>
      <c r="B134" s="115" t="s">
        <v>132</v>
      </c>
      <c r="C134" s="119">
        <v>350000</v>
      </c>
      <c r="D134" s="115"/>
      <c r="E134" s="115"/>
      <c r="F134" s="115"/>
      <c r="G134" s="115"/>
      <c r="H134" s="115"/>
      <c r="I134" s="115"/>
      <c r="J134" s="115"/>
      <c r="K134" s="148">
        <f t="shared" si="7"/>
        <v>350000</v>
      </c>
      <c r="L134" s="149">
        <f t="shared" si="8"/>
        <v>350000</v>
      </c>
    </row>
    <row r="135" spans="1:12">
      <c r="A135" s="111"/>
      <c r="B135" s="115"/>
      <c r="C135" s="119">
        <f t="shared" si="6"/>
        <v>0</v>
      </c>
      <c r="D135" s="115"/>
      <c r="E135" s="115"/>
      <c r="F135" s="115"/>
      <c r="G135" s="115"/>
      <c r="H135" s="115"/>
      <c r="I135" s="115"/>
      <c r="J135" s="115"/>
      <c r="K135" s="146">
        <f t="shared" si="7"/>
        <v>0</v>
      </c>
      <c r="L135" s="147">
        <f t="shared" si="8"/>
        <v>0</v>
      </c>
    </row>
    <row r="136" spans="1:12" s="13" customFormat="1">
      <c r="A136" s="97"/>
      <c r="C136" s="119">
        <f t="shared" ref="C136" si="9">SUM(D136:J136)</f>
        <v>0</v>
      </c>
    </row>
    <row r="137" spans="1:12" s="13" customFormat="1">
      <c r="A137" s="87"/>
    </row>
    <row r="138" spans="1:12" s="13" customFormat="1">
      <c r="A138" s="87"/>
      <c r="B138" s="16" t="s">
        <v>133</v>
      </c>
    </row>
    <row r="139" spans="1:12">
      <c r="A139" s="86"/>
      <c r="B139" s="89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>
      <c r="A140" s="86"/>
      <c r="B140" s="16" t="s">
        <v>109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86"/>
      <c r="B141" s="89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s="13" customFormat="1">
      <c r="A142" s="87"/>
      <c r="B142" s="16" t="s">
        <v>110</v>
      </c>
    </row>
    <row r="143" spans="1:12">
      <c r="A143" s="86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86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86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86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s="13" customFormat="1">
      <c r="A147" s="87"/>
    </row>
    <row r="148" spans="1:12">
      <c r="A148" s="86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s="13" customFormat="1">
      <c r="A149" s="87"/>
      <c r="B149" s="89"/>
    </row>
    <row r="150" spans="1:12" s="13" customFormat="1">
      <c r="A150" s="87"/>
      <c r="B150" s="89"/>
    </row>
    <row r="151" spans="1:12">
      <c r="A151" s="86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s="13" customFormat="1">
      <c r="A152" s="87"/>
      <c r="B152" s="89"/>
    </row>
    <row r="153" spans="1:12">
      <c r="A153" s="86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86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87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87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87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87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87"/>
      <c r="B159" s="16" t="s">
        <v>40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87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87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87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87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87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87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87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87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87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87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87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87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87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87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87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87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87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87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87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87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87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87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87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87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87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87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87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87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87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87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87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87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87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87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87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87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87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87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87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87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87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87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87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87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87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87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87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87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87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87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87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87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87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87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87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87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87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87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87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87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87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87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87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87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87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87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87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87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87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87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87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87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87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87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87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87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87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87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87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87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87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87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87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87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87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87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87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87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87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87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87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87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87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87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87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87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87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87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87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87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87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87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87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87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87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87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87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87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87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87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87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87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87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87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87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87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87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87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87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87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87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87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87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87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87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87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87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87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87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87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87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87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87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87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87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87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87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87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87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87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87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87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87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87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87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87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87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87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87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87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87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87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87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87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87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87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87"/>
      <c r="B316" s="16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87"/>
      <c r="B317" s="16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87"/>
      <c r="B318" s="16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87"/>
      <c r="B319" s="16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87"/>
      <c r="B320" s="16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87"/>
      <c r="B321" s="16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87"/>
      <c r="B322" s="16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87"/>
      <c r="B323" s="16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87"/>
      <c r="B324" s="16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87"/>
      <c r="B325" s="16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87"/>
      <c r="B326" s="16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87"/>
      <c r="B327" s="16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87"/>
      <c r="B328" s="16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87"/>
      <c r="B329" s="16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87"/>
      <c r="B330" s="16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87"/>
      <c r="B331" s="16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87"/>
      <c r="B332" s="16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87"/>
      <c r="B333" s="16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87"/>
      <c r="B334" s="16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87"/>
      <c r="B335" s="16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87"/>
      <c r="B336" s="16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87"/>
      <c r="B337" s="16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87"/>
      <c r="B338" s="16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87"/>
      <c r="B339" s="16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87"/>
      <c r="B340" s="16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87"/>
      <c r="B341" s="16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87"/>
      <c r="B342" s="16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87"/>
      <c r="B343" s="16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87"/>
      <c r="B344" s="16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87"/>
      <c r="B345" s="16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87"/>
      <c r="B346" s="16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87"/>
      <c r="B347" s="16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87"/>
      <c r="B348" s="16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87"/>
      <c r="B349" s="16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87"/>
      <c r="B350" s="16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87"/>
      <c r="B351" s="16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87"/>
      <c r="B352" s="16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87"/>
      <c r="B353" s="16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87"/>
      <c r="B354" s="16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87"/>
      <c r="B355" s="16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87"/>
      <c r="B356" s="16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87"/>
      <c r="B357" s="16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87"/>
      <c r="B358" s="16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87"/>
      <c r="B359" s="16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87"/>
      <c r="B360" s="16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87"/>
      <c r="B361" s="16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87"/>
      <c r="B362" s="16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87"/>
      <c r="B363" s="16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87"/>
      <c r="B364" s="16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87"/>
      <c r="B365" s="16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87"/>
      <c r="B366" s="16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87"/>
      <c r="B367" s="16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87"/>
      <c r="B368" s="16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87"/>
      <c r="B369" s="16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87"/>
      <c r="B370" s="16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87"/>
      <c r="B371" s="16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87"/>
      <c r="B372" s="16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87"/>
      <c r="B373" s="16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87"/>
      <c r="B374" s="16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87"/>
      <c r="B375" s="16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87"/>
      <c r="B376" s="16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87"/>
      <c r="B377" s="16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87"/>
      <c r="B378" s="16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spans="1:12">
      <c r="A379" s="87"/>
      <c r="B379" s="16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spans="1:12">
      <c r="A380" s="87"/>
      <c r="B380" s="16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spans="1:12">
      <c r="A381" s="87"/>
      <c r="B381" s="16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spans="1:12">
      <c r="A382" s="87"/>
      <c r="B382" s="16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spans="1:12">
      <c r="A383" s="87"/>
      <c r="B383" s="16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spans="1:12">
      <c r="A384" s="87"/>
      <c r="B384" s="16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spans="1:12">
      <c r="A385" s="87"/>
      <c r="B385" s="16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spans="1:12">
      <c r="A386" s="87"/>
      <c r="B386" s="16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spans="1:12">
      <c r="A387" s="87"/>
      <c r="B387" s="16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spans="1:12">
      <c r="A388" s="87"/>
      <c r="B388" s="16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spans="1:12">
      <c r="A389" s="87"/>
      <c r="B389" s="16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spans="1:12">
      <c r="A390" s="87"/>
      <c r="B390" s="16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spans="1:12">
      <c r="A391" s="87"/>
      <c r="B391" s="16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spans="1:12">
      <c r="A392" s="87"/>
      <c r="B392" s="16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spans="1:12">
      <c r="A393" s="87"/>
      <c r="B393" s="16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spans="1:12">
      <c r="A394" s="87"/>
      <c r="B394" s="16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spans="1:12">
      <c r="A395" s="87"/>
      <c r="B395" s="16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spans="1:12">
      <c r="A396" s="87"/>
      <c r="B396" s="16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spans="1:12">
      <c r="A397" s="87"/>
      <c r="B397" s="16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spans="1:12">
      <c r="A398" s="87"/>
      <c r="B398" s="16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spans="1:12">
      <c r="A399" s="87"/>
      <c r="B399" s="16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spans="1:12">
      <c r="A400" s="87"/>
      <c r="B400" s="16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spans="1:12">
      <c r="A401" s="87"/>
      <c r="B401" s="16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spans="1:12">
      <c r="A402" s="87"/>
      <c r="B402" s="16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spans="1:12">
      <c r="A403" s="87"/>
      <c r="B403" s="16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spans="1:12">
      <c r="A404" s="87"/>
      <c r="B404" s="16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spans="1:12">
      <c r="A405" s="87"/>
      <c r="B405" s="16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spans="1:12">
      <c r="A406" s="87"/>
      <c r="B406" s="16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spans="1:12">
      <c r="A407" s="87"/>
      <c r="B407" s="16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spans="1:12">
      <c r="A408" s="87"/>
      <c r="B408" s="16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spans="1:12">
      <c r="A409" s="87"/>
      <c r="B409" s="16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spans="1:12">
      <c r="A410" s="87"/>
      <c r="B410" s="16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spans="1:12">
      <c r="A411" s="87"/>
      <c r="B411" s="16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spans="1:12">
      <c r="A412" s="87"/>
      <c r="B412" s="16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spans="1:12">
      <c r="A413" s="87"/>
      <c r="B413" s="16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spans="1:12">
      <c r="A414" s="87"/>
      <c r="B414" s="16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spans="1:12">
      <c r="A415" s="87"/>
      <c r="B415" s="16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spans="1:12">
      <c r="A416" s="87"/>
      <c r="B416" s="16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spans="1:12">
      <c r="A417" s="87"/>
      <c r="B417" s="16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spans="1:12">
      <c r="A418" s="87"/>
      <c r="B418" s="16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spans="1:12">
      <c r="A419" s="87"/>
      <c r="B419" s="16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spans="1:12">
      <c r="A420" s="87"/>
      <c r="B420" s="16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spans="1:12">
      <c r="A421" s="87"/>
      <c r="B421" s="16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spans="1:12">
      <c r="A422" s="87"/>
      <c r="B422" s="16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spans="1:12">
      <c r="A423" s="87"/>
      <c r="B423" s="16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spans="1:12">
      <c r="A424" s="87"/>
      <c r="B424" s="16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spans="1:12">
      <c r="A425" s="87"/>
      <c r="B425" s="16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spans="1:12">
      <c r="A426" s="87"/>
      <c r="B426" s="16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spans="1:12">
      <c r="A427" s="87"/>
      <c r="B427" s="16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spans="1:12">
      <c r="A428" s="87"/>
      <c r="B428" s="16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spans="1:12">
      <c r="A429" s="87"/>
      <c r="B429" s="16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spans="1:12">
      <c r="A430" s="87"/>
      <c r="B430" s="16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spans="1:12">
      <c r="A431" s="87"/>
      <c r="B431" s="16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spans="1:12">
      <c r="A432" s="87"/>
      <c r="B432" s="16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spans="1:12">
      <c r="A433" s="87"/>
      <c r="B433" s="16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spans="1:12">
      <c r="A434" s="87"/>
      <c r="B434" s="16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spans="1:12">
      <c r="A435" s="87"/>
      <c r="B435" s="16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spans="1:12">
      <c r="A436" s="87"/>
      <c r="B436" s="16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spans="1:12">
      <c r="A437" s="87"/>
      <c r="B437" s="16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spans="1:12">
      <c r="A438" s="87"/>
      <c r="B438" s="16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spans="1:12">
      <c r="A439" s="87"/>
      <c r="B439" s="16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spans="1:12">
      <c r="A440" s="87"/>
      <c r="B440" s="16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spans="1:12">
      <c r="A441" s="87"/>
      <c r="B441" s="16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64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visnjevac</cp:lastModifiedBy>
  <cp:lastPrinted>2019-12-31T10:39:51Z</cp:lastPrinted>
  <dcterms:created xsi:type="dcterms:W3CDTF">2013-09-11T11:00:21Z</dcterms:created>
  <dcterms:modified xsi:type="dcterms:W3CDTF">2019-12-31T11:13:31Z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