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Višnjevac\Desktop\TRANSPARENTNOST\"/>
    </mc:Choice>
  </mc:AlternateContent>
  <xr:revisionPtr revIDLastSave="0" documentId="8_{C56F5804-D272-4614-951C-E8B2EE06A78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29" i="7" l="1"/>
  <c r="E17" i="7" l="1"/>
  <c r="C36" i="7" l="1" a="1"/>
  <c r="C36" i="7" s="1"/>
  <c r="B36" i="7" a="1"/>
  <c r="B36" i="7" s="1"/>
  <c r="C31" i="7" a="1"/>
  <c r="C31" i="7" s="1"/>
  <c r="H20" i="7"/>
  <c r="B14" i="7" a="1"/>
  <c r="B14" i="7" s="1"/>
  <c r="C14" i="7" a="1"/>
  <c r="C14" i="7" s="1"/>
  <c r="B16" i="7" a="1"/>
  <c r="B16" i="7" s="1"/>
  <c r="C16" i="7" a="1"/>
  <c r="C16" i="7" s="1"/>
  <c r="B17" i="7" a="1"/>
  <c r="B17" i="7" s="1"/>
  <c r="C17" i="7" a="1"/>
  <c r="C17" i="7" s="1"/>
  <c r="C19" i="7" a="1"/>
  <c r="C19" i="7" s="1"/>
  <c r="B26" i="7" a="1"/>
  <c r="B26" i="7" s="1"/>
  <c r="C26" i="7" a="1"/>
  <c r="C26" i="7" s="1"/>
  <c r="B28" i="7" a="1"/>
  <c r="B28" i="7" s="1"/>
  <c r="C28" i="7" a="1"/>
  <c r="C28" i="7" s="1"/>
  <c r="B29" i="7" a="1"/>
  <c r="B29" i="7" s="1"/>
  <c r="C29" i="7" a="1"/>
  <c r="C29" i="7" s="1"/>
</calcChain>
</file>

<file path=xl/sharedStrings.xml><?xml version="1.0" encoding="utf-8"?>
<sst xmlns="http://schemas.openxmlformats.org/spreadsheetml/2006/main" count="67" uniqueCount="35">
  <si>
    <t>Iznos</t>
  </si>
  <si>
    <t>Naziv primatelja</t>
  </si>
  <si>
    <t>OIB primatelja</t>
  </si>
  <si>
    <t>Sjedište primatelja</t>
  </si>
  <si>
    <t>Vrsta rashoda i izdatka</t>
  </si>
  <si>
    <t>Osnovna škola Višnjevac</t>
  </si>
  <si>
    <t>Telefonski broj: 031 310-180</t>
  </si>
  <si>
    <t>RKP: 9546</t>
  </si>
  <si>
    <t>OIB: 56882426675</t>
  </si>
  <si>
    <t>AKTIVNOST:</t>
  </si>
  <si>
    <t xml:space="preserve">A106004 </t>
  </si>
  <si>
    <t>IZVOR:</t>
  </si>
  <si>
    <t>4.1.1.</t>
  </si>
  <si>
    <t>POMOĆI - PRORAČ KORISNICI</t>
  </si>
  <si>
    <t>OSTALI RASHODI ZA ZAPOSLENE U OŠ</t>
  </si>
  <si>
    <t>RASHODI ZA ZAPOSLENE U OŠ</t>
  </si>
  <si>
    <t>Adresa: CRNI PUT 41, 31220 VIŠNJEVAC</t>
  </si>
  <si>
    <t>FUNKCIJSKA KLASIFIKACIJA</t>
  </si>
  <si>
    <t>OSNOVNO OBRAZOVANJE</t>
  </si>
  <si>
    <t>PROGRAM</t>
  </si>
  <si>
    <t>REDOVNA DJELATNOST OŠ</t>
  </si>
  <si>
    <t>GLAVA:</t>
  </si>
  <si>
    <t>OSNOVNE ŠKOLE</t>
  </si>
  <si>
    <t>UKUPNO</t>
  </si>
  <si>
    <t>FINANCIRANJE TEMELJEM STVARNIH TROŠKOVA</t>
  </si>
  <si>
    <t>31212 Nagrade</t>
  </si>
  <si>
    <t xml:space="preserve">31215 Naknade za bolest </t>
  </si>
  <si>
    <t>31216 Regres</t>
  </si>
  <si>
    <t>3113 Plaće za prekovremeni rad 07-24</t>
  </si>
  <si>
    <t>3114 Plaće za posebne uvjete rada 07-24</t>
  </si>
  <si>
    <t>INFORMACIJA O TROŠENJU SREDSTAVA                                                                                                                                                 KOLOVOZ 2024.GODINE</t>
  </si>
  <si>
    <t>3111 Plaća 07-24</t>
  </si>
  <si>
    <t>3237 Ugovori o djelu 07-24</t>
  </si>
  <si>
    <t>3212 Naknade za prijevoz na posao i s posla 07-24</t>
  </si>
  <si>
    <t>3132 Doprinosi za obvezno zdravstveno osiguranje  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</si>
</sst>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4" fontId="2" fillId="0" borderId="0" xfId="0" applyNumberFormat="1" applyFo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wrapText="1"/>
    </xf>
    <xf numFmtId="4" fontId="24" fillId="0" borderId="14" xfId="0" applyNumberFormat="1" applyFont="1" applyFill="1" applyBorder="1" applyAlignment="1">
      <alignment horizontal="left" wrapText="1"/>
    </xf>
    <xf numFmtId="4" fontId="28" fillId="0" borderId="14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34" borderId="13" xfId="0" applyFont="1" applyFill="1" applyBorder="1" applyAlignment="1">
      <alignment horizontal="left" wrapText="1"/>
    </xf>
    <xf numFmtId="0" fontId="24" fillId="34" borderId="9" xfId="0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 applyProtection="1">
      <alignment horizontal="left" wrapText="1"/>
    </xf>
    <xf numFmtId="4" fontId="28" fillId="34" borderId="14" xfId="0" applyNumberFormat="1" applyFont="1" applyFill="1" applyBorder="1" applyAlignment="1" applyProtection="1">
      <alignment horizontal="left" wrapText="1"/>
    </xf>
    <xf numFmtId="0" fontId="24" fillId="34" borderId="9" xfId="0" applyNumberFormat="1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>
      <alignment horizontal="left" vertical="top" wrapText="1"/>
    </xf>
    <xf numFmtId="0" fontId="24" fillId="34" borderId="13" xfId="0" applyNumberFormat="1" applyFont="1" applyFill="1" applyBorder="1" applyAlignment="1">
      <alignment horizontal="left" wrapText="1"/>
    </xf>
    <xf numFmtId="0" fontId="28" fillId="34" borderId="9" xfId="0" applyNumberFormat="1" applyFont="1" applyFill="1" applyBorder="1" applyAlignment="1">
      <alignment horizontal="left" vertical="top" wrapText="1"/>
    </xf>
    <xf numFmtId="44" fontId="28" fillId="34" borderId="9" xfId="0" applyNumberFormat="1" applyFont="1" applyFill="1" applyBorder="1" applyAlignment="1">
      <alignment horizontal="left" vertical="top" wrapText="1"/>
    </xf>
    <xf numFmtId="0" fontId="27" fillId="34" borderId="9" xfId="0" applyFont="1" applyFill="1" applyBorder="1" applyAlignment="1">
      <alignment horizontal="left" vertical="center" wrapText="1"/>
    </xf>
    <xf numFmtId="0" fontId="26" fillId="34" borderId="9" xfId="0" applyFont="1" applyFill="1" applyBorder="1" applyAlignment="1">
      <alignment horizontal="left" vertical="center" wrapText="1"/>
    </xf>
    <xf numFmtId="0" fontId="24" fillId="34" borderId="9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27" fillId="0" borderId="13" xfId="0" applyNumberFormat="1" applyFont="1" applyFill="1" applyBorder="1" applyAlignment="1">
      <alignment horizontal="left" wrapText="1"/>
    </xf>
    <xf numFmtId="0" fontId="25" fillId="0" borderId="13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vertical="top" wrapText="1"/>
    </xf>
    <xf numFmtId="44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" fontId="25" fillId="0" borderId="14" xfId="0" applyNumberFormat="1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left" wrapText="1"/>
    </xf>
    <xf numFmtId="0" fontId="27" fillId="34" borderId="13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 applyProtection="1">
      <alignment horizontal="left" wrapText="1"/>
    </xf>
    <xf numFmtId="4" fontId="27" fillId="34" borderId="14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>
      <alignment horizontal="left" wrapText="1"/>
    </xf>
    <xf numFmtId="0" fontId="29" fillId="0" borderId="9" xfId="0" applyNumberFormat="1" applyFont="1" applyFill="1" applyBorder="1" applyAlignment="1">
      <alignment horizontal="left" wrapText="1"/>
    </xf>
    <xf numFmtId="44" fontId="29" fillId="0" borderId="9" xfId="0" applyNumberFormat="1" applyFont="1" applyFill="1" applyBorder="1" applyAlignment="1">
      <alignment horizontal="left" wrapText="1"/>
    </xf>
    <xf numFmtId="44" fontId="30" fillId="0" borderId="9" xfId="0" applyNumberFormat="1" applyFont="1" applyFill="1" applyBorder="1" applyAlignment="1">
      <alignment horizontal="left" wrapText="1"/>
    </xf>
    <xf numFmtId="4" fontId="29" fillId="0" borderId="14" xfId="0" applyNumberFormat="1" applyFont="1" applyFill="1" applyBorder="1" applyAlignment="1">
      <alignment horizontal="left" wrapText="1"/>
    </xf>
    <xf numFmtId="0" fontId="24" fillId="0" borderId="1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15" xfId="20" applyFont="1" applyFill="1" applyBorder="1" applyAlignment="1" applyProtection="1">
      <alignment horizontal="left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3:E37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37"/>
  <sheetViews>
    <sheetView showGridLines="0" tabSelected="1" zoomScaleNormal="100" workbookViewId="0">
      <selection activeCell="D28" sqref="D2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9" style="1"/>
    <col min="7" max="7" width="9.85546875" style="1" bestFit="1" customWidth="1"/>
    <col min="8" max="8" width="16.7109375" style="1" customWidth="1"/>
    <col min="9" max="9" width="9.85546875" style="1" bestFit="1" customWidth="1"/>
    <col min="10" max="10" width="9.42578125" style="1" customWidth="1"/>
    <col min="11" max="16384" width="9" style="1"/>
  </cols>
  <sheetData>
    <row r="1" spans="1:8" ht="15" x14ac:dyDescent="0.25">
      <c r="A1" s="56" t="s">
        <v>5</v>
      </c>
      <c r="B1" s="57"/>
      <c r="C1" s="57"/>
      <c r="D1" s="57"/>
      <c r="E1" s="58"/>
    </row>
    <row r="2" spans="1:8" ht="15" x14ac:dyDescent="0.25">
      <c r="A2" s="50" t="s">
        <v>16</v>
      </c>
      <c r="B2" s="51"/>
      <c r="C2" s="51"/>
      <c r="D2" s="51"/>
      <c r="E2" s="52"/>
    </row>
    <row r="3" spans="1:8" ht="15" customHeight="1" x14ac:dyDescent="0.25">
      <c r="A3" s="50" t="s">
        <v>6</v>
      </c>
      <c r="B3" s="51"/>
      <c r="C3" s="51"/>
      <c r="D3" s="51"/>
      <c r="E3" s="52"/>
    </row>
    <row r="4" spans="1:8" ht="15" customHeight="1" x14ac:dyDescent="0.25">
      <c r="A4" s="50" t="s">
        <v>8</v>
      </c>
      <c r="B4" s="51"/>
      <c r="C4" s="51"/>
      <c r="D4" s="51"/>
      <c r="E4" s="52"/>
    </row>
    <row r="5" spans="1:8" ht="15" customHeight="1" x14ac:dyDescent="0.25">
      <c r="A5" s="50" t="s">
        <v>7</v>
      </c>
      <c r="B5" s="51"/>
      <c r="C5" s="51"/>
      <c r="D5" s="51"/>
      <c r="E5" s="52"/>
    </row>
    <row r="6" spans="1:8" ht="42" customHeight="1" x14ac:dyDescent="0.25">
      <c r="A6" s="53" t="s">
        <v>30</v>
      </c>
      <c r="B6" s="54"/>
      <c r="C6" s="54"/>
      <c r="D6" s="54"/>
      <c r="E6" s="55"/>
    </row>
    <row r="7" spans="1:8" ht="21.75" customHeight="1" x14ac:dyDescent="0.25">
      <c r="A7" s="27" t="s">
        <v>19</v>
      </c>
      <c r="B7" s="27">
        <v>1060</v>
      </c>
      <c r="C7" s="27"/>
      <c r="D7" s="27" t="s">
        <v>20</v>
      </c>
      <c r="E7" s="28"/>
    </row>
    <row r="8" spans="1:8" ht="15" customHeight="1" x14ac:dyDescent="0.25">
      <c r="A8" s="29" t="s">
        <v>9</v>
      </c>
      <c r="B8" s="29" t="s">
        <v>10</v>
      </c>
      <c r="C8" s="29"/>
      <c r="D8" s="29" t="s">
        <v>15</v>
      </c>
      <c r="E8" s="29"/>
    </row>
    <row r="9" spans="1:8" ht="15" customHeight="1" x14ac:dyDescent="0.25">
      <c r="A9" s="29" t="s">
        <v>17</v>
      </c>
      <c r="B9" s="29">
        <v>912</v>
      </c>
      <c r="C9" s="29"/>
      <c r="D9" s="29" t="s">
        <v>18</v>
      </c>
      <c r="E9" s="29"/>
    </row>
    <row r="10" spans="1:8" ht="15" customHeight="1" x14ac:dyDescent="0.25">
      <c r="A10" s="29" t="s">
        <v>21</v>
      </c>
      <c r="B10" s="29">
        <v>20403</v>
      </c>
      <c r="C10" s="29"/>
      <c r="D10" s="29" t="s">
        <v>22</v>
      </c>
      <c r="E10" s="29"/>
    </row>
    <row r="11" spans="1:8" ht="15" customHeight="1" x14ac:dyDescent="0.25">
      <c r="A11" s="29" t="s">
        <v>11</v>
      </c>
      <c r="B11" s="29" t="s">
        <v>12</v>
      </c>
      <c r="C11" s="29"/>
      <c r="D11" s="29" t="s">
        <v>13</v>
      </c>
      <c r="E11" s="29"/>
    </row>
    <row r="12" spans="1:8" ht="0.75" customHeight="1" x14ac:dyDescent="0.25">
      <c r="A12" s="8"/>
      <c r="B12" s="8"/>
      <c r="C12" s="8"/>
      <c r="D12" s="8"/>
      <c r="E12" s="8"/>
    </row>
    <row r="13" spans="1:8" s="2" customFormat="1" ht="33.950000000000003" customHeight="1" x14ac:dyDescent="0.25">
      <c r="A13" s="9" t="s">
        <v>1</v>
      </c>
      <c r="B13" s="6" t="s">
        <v>2</v>
      </c>
      <c r="C13" s="6" t="s">
        <v>3</v>
      </c>
      <c r="D13" s="6" t="s">
        <v>4</v>
      </c>
      <c r="E13" s="10" t="s">
        <v>0</v>
      </c>
    </row>
    <row r="14" spans="1:8" s="2" customFormat="1" ht="33.75" customHeight="1" x14ac:dyDescent="0.25">
      <c r="A14" s="11"/>
      <c r="B14" s="12" t="str">
        <f t="array" ref="B14">IFERROR(INDEX(#REF!,SMALL(IF(#REF!=rngInvoice,ROW(#REF!)-ROW(#REF!)), ROW(#REF!)), MATCH($B$13,#REF!, 0)),"")</f>
        <v/>
      </c>
      <c r="C14" s="12" t="str">
        <f t="array" ref="C14">IFERROR(INDEX(#REF!,SMALL(IF(#REF!=rngInvoice,ROW(#REF!)-ROW(#REF!)), ROW(#REF!)), MATCH($C$13,#REF!, 0)),"")</f>
        <v/>
      </c>
      <c r="D14" s="13" t="s">
        <v>31</v>
      </c>
      <c r="E14" s="14">
        <v>109513.47</v>
      </c>
    </row>
    <row r="15" spans="1:8" s="2" customFormat="1" ht="33.75" customHeight="1" x14ac:dyDescent="0.25">
      <c r="A15" s="11"/>
      <c r="B15" s="12"/>
      <c r="C15" s="12"/>
      <c r="D15" s="13" t="s">
        <v>28</v>
      </c>
      <c r="E15" s="14"/>
    </row>
    <row r="16" spans="1:8" s="2" customFormat="1" ht="33.75" customHeight="1" x14ac:dyDescent="0.25">
      <c r="A16" s="11"/>
      <c r="B16" s="12" t="str">
        <f t="array" ref="B16">IFERROR(INDEX(#REF!,SMALL(IF(#REF!=rngInvoice,ROW(#REF!)-ROW(#REF!)), ROW(#REF!)), MATCH($B$13,#REF!, 0)),"")</f>
        <v/>
      </c>
      <c r="C16" s="12" t="str">
        <f t="array" ref="C16">IFERROR(INDEX(#REF!,SMALL(IF(#REF!=rngInvoice,ROW(#REF!)-ROW(#REF!)), ROW(#REF!)), MATCH($C$13,#REF!, 0)),"")</f>
        <v/>
      </c>
      <c r="D16" s="13" t="s">
        <v>29</v>
      </c>
      <c r="E16" s="14"/>
      <c r="H16" s="4"/>
    </row>
    <row r="17" spans="1:9" s="2" customFormat="1" ht="33.75" customHeight="1" x14ac:dyDescent="0.25">
      <c r="A17" s="11"/>
      <c r="B17" s="12" t="str">
        <f t="array" ref="B17">IFERROR(INDEX(#REF!,SMALL(IF(#REF!=rngInvoice,ROW(#REF!)-ROW(#REF!)), ROW(#REF!)), MATCH($B$13,#REF!, 0)),"")</f>
        <v/>
      </c>
      <c r="C17" s="12" t="str">
        <f t="array" ref="C17">IFERROR(INDEX(#REF!,SMALL(IF(#REF!=rngInvoice,ROW(#REF!)-ROW(#REF!)), ROW(#REF!)), MATCH($C$13,#REF!, 0)),"")</f>
        <v/>
      </c>
      <c r="D17" s="16" t="s">
        <v>23</v>
      </c>
      <c r="E17" s="15">
        <f>E14+E15+E16</f>
        <v>109513.47</v>
      </c>
      <c r="G17" s="30"/>
    </row>
    <row r="18" spans="1:9" s="2" customFormat="1" ht="18.75" customHeight="1" x14ac:dyDescent="0.25">
      <c r="A18" s="24" t="s">
        <v>19</v>
      </c>
      <c r="B18" s="25">
        <v>1060</v>
      </c>
      <c r="C18" s="26"/>
      <c r="D18" s="20" t="s">
        <v>20</v>
      </c>
      <c r="E18" s="21"/>
    </row>
    <row r="19" spans="1:9" s="2" customFormat="1" ht="20.25" customHeight="1" x14ac:dyDescent="0.25">
      <c r="A19" s="18" t="s">
        <v>9</v>
      </c>
      <c r="B19" s="19">
        <v>106005</v>
      </c>
      <c r="C19" s="19" t="str">
        <f t="array" ref="C19">IFERROR(INDEX(#REF!,SMALL(IF(#REF!=rngInvoice,ROW(#REF!)-ROW(#REF!)), ROW(#REF!)), MATCH($C$13,#REF!, 0)),"")</f>
        <v/>
      </c>
      <c r="D19" s="20" t="s">
        <v>14</v>
      </c>
      <c r="E19" s="21"/>
    </row>
    <row r="20" spans="1:9" s="2" customFormat="1" ht="20.25" customHeight="1" x14ac:dyDescent="0.25">
      <c r="A20" s="24" t="s">
        <v>17</v>
      </c>
      <c r="B20" s="25">
        <v>912</v>
      </c>
      <c r="C20" s="26"/>
      <c r="D20" s="20" t="s">
        <v>18</v>
      </c>
      <c r="E20" s="21"/>
      <c r="H20" s="30">
        <f>E17+E29</f>
        <v>126897.61</v>
      </c>
    </row>
    <row r="21" spans="1:9" s="2" customFormat="1" ht="20.25" customHeight="1" x14ac:dyDescent="0.25">
      <c r="A21" s="24" t="s">
        <v>21</v>
      </c>
      <c r="B21" s="25">
        <v>20403</v>
      </c>
      <c r="C21" s="26"/>
      <c r="D21" s="20" t="s">
        <v>22</v>
      </c>
      <c r="E21" s="21"/>
    </row>
    <row r="22" spans="1:9" ht="20.25" customHeight="1" x14ac:dyDescent="0.25">
      <c r="A22" s="18" t="s">
        <v>11</v>
      </c>
      <c r="B22" s="22" t="s">
        <v>12</v>
      </c>
      <c r="C22" s="23"/>
      <c r="D22" s="20" t="s">
        <v>13</v>
      </c>
      <c r="E22" s="21"/>
    </row>
    <row r="23" spans="1:9" ht="29.25" customHeight="1" x14ac:dyDescent="0.25">
      <c r="A23" s="9" t="s">
        <v>1</v>
      </c>
      <c r="B23" s="6" t="s">
        <v>2</v>
      </c>
      <c r="C23" s="6" t="s">
        <v>3</v>
      </c>
      <c r="D23" s="6" t="s">
        <v>4</v>
      </c>
      <c r="E23" s="10" t="s">
        <v>0</v>
      </c>
      <c r="H23" s="7"/>
      <c r="I23" s="7"/>
    </row>
    <row r="24" spans="1:9" ht="29.25" customHeight="1" x14ac:dyDescent="0.25">
      <c r="A24" s="45"/>
      <c r="B24" s="46"/>
      <c r="C24" s="47"/>
      <c r="D24" s="48" t="s">
        <v>27</v>
      </c>
      <c r="E24" s="49"/>
      <c r="H24" s="7"/>
      <c r="I24" s="7"/>
    </row>
    <row r="25" spans="1:9" ht="29.25" customHeight="1" x14ac:dyDescent="0.25">
      <c r="A25" s="45"/>
      <c r="B25" s="46"/>
      <c r="C25" s="47"/>
      <c r="D25" s="48" t="s">
        <v>25</v>
      </c>
      <c r="E25" s="49"/>
      <c r="H25" s="7"/>
      <c r="I25" s="7"/>
    </row>
    <row r="26" spans="1:9" ht="33.950000000000003" customHeight="1" x14ac:dyDescent="0.25">
      <c r="A26" s="11"/>
      <c r="B26" s="12" t="str">
        <f t="array" ref="B26">IFERROR(INDEX(#REF!,SMALL(IF(#REF!=rngInvoice,ROW(#REF!)-ROW(#REF!)), ROW(#REF!)), MATCH($B$13,#REF!, 0)),"")</f>
        <v/>
      </c>
      <c r="C26" s="12" t="str">
        <f t="array" ref="C26">IFERROR(INDEX(#REF!,SMALL(IF(#REF!=rngInvoice,ROW(#REF!)-ROW(#REF!)), ROW(#REF!)), MATCH($C$13,#REF!, 0)),"")</f>
        <v/>
      </c>
      <c r="D26" s="13" t="s">
        <v>26</v>
      </c>
      <c r="E26" s="14">
        <v>0</v>
      </c>
    </row>
    <row r="27" spans="1:9" ht="33.950000000000003" customHeight="1" x14ac:dyDescent="0.25">
      <c r="A27" s="11"/>
      <c r="B27" s="12"/>
      <c r="C27" s="12"/>
      <c r="D27" s="13" t="s">
        <v>34</v>
      </c>
      <c r="E27" s="14">
        <v>17146.61</v>
      </c>
    </row>
    <row r="28" spans="1:9" ht="33.950000000000003" customHeight="1" x14ac:dyDescent="0.25">
      <c r="A28" s="11"/>
      <c r="B28" s="12" t="str">
        <f t="array" ref="B28">IFERROR(INDEX(#REF!,SMALL(IF(#REF!=rngInvoice,ROW(#REF!)-ROW(#REF!)), ROW(#REF!)), MATCH($B$13,#REF!, 0)),"")</f>
        <v/>
      </c>
      <c r="C28" s="12" t="str">
        <f t="array" ref="C28">IFERROR(INDEX(#REF!,SMALL(IF(#REF!=rngInvoice,ROW(#REF!)-ROW(#REF!)), ROW(#REF!)), MATCH($C$13,#REF!, 0)),"")</f>
        <v/>
      </c>
      <c r="D28" s="17" t="s">
        <v>33</v>
      </c>
      <c r="E28" s="14">
        <v>237.53</v>
      </c>
    </row>
    <row r="29" spans="1:9" ht="33.950000000000003" customHeight="1" x14ac:dyDescent="0.25">
      <c r="A29" s="11"/>
      <c r="B29" s="12" t="str">
        <f t="array" ref="B29">IFERROR(INDEX(#REF!,SMALL(IF(#REF!=rngInvoice,ROW(#REF!)-ROW(#REF!)), ROW(#REF!)), MATCH($B$13,#REF!, 0)),"")</f>
        <v/>
      </c>
      <c r="C29" s="12" t="str">
        <f t="array" ref="C29">IFERROR(INDEX(#REF!,SMALL(IF(#REF!=rngInvoice,ROW(#REF!)-ROW(#REF!)), ROW(#REF!)), MATCH($C$13,#REF!, 0)),"")</f>
        <v/>
      </c>
      <c r="D29" s="13" t="s">
        <v>23</v>
      </c>
      <c r="E29" s="14">
        <f>E26+E27+E28+E24+E25</f>
        <v>17384.14</v>
      </c>
    </row>
    <row r="30" spans="1:9" ht="18.75" customHeight="1" x14ac:dyDescent="0.25">
      <c r="A30" s="40" t="s">
        <v>19</v>
      </c>
      <c r="B30" s="41">
        <v>1060</v>
      </c>
      <c r="C30" s="42"/>
      <c r="D30" s="43" t="s">
        <v>20</v>
      </c>
      <c r="E30" s="44"/>
    </row>
    <row r="31" spans="1:9" ht="18" customHeight="1" x14ac:dyDescent="0.25">
      <c r="A31" s="40" t="s">
        <v>9</v>
      </c>
      <c r="B31" s="41">
        <v>106002</v>
      </c>
      <c r="C31" s="42" t="str">
        <f t="array" ref="C31">IFERROR(INDEX(#REF!,SMALL(IF(#REF!=rngInvoice,ROW(#REF!)-ROW(#REF!)), ROW(#REF!)), MATCH($C$13,#REF!, 0)),"")</f>
        <v/>
      </c>
      <c r="D31" s="43" t="s">
        <v>24</v>
      </c>
      <c r="E31" s="44"/>
    </row>
    <row r="32" spans="1:9" ht="18" customHeight="1" x14ac:dyDescent="0.25">
      <c r="A32" s="40" t="s">
        <v>17</v>
      </c>
      <c r="B32" s="41">
        <v>912</v>
      </c>
      <c r="C32" s="42"/>
      <c r="D32" s="43" t="s">
        <v>18</v>
      </c>
      <c r="E32" s="44"/>
    </row>
    <row r="33" spans="1:5" ht="14.25" customHeight="1" x14ac:dyDescent="0.25">
      <c r="A33" s="40" t="s">
        <v>21</v>
      </c>
      <c r="B33" s="41">
        <v>20403</v>
      </c>
      <c r="C33" s="42"/>
      <c r="D33" s="43" t="s">
        <v>22</v>
      </c>
      <c r="E33" s="44"/>
    </row>
    <row r="34" spans="1:5" ht="13.5" customHeight="1" x14ac:dyDescent="0.25">
      <c r="A34" s="40" t="s">
        <v>11</v>
      </c>
      <c r="B34" s="41" t="s">
        <v>12</v>
      </c>
      <c r="C34" s="42"/>
      <c r="D34" s="43" t="s">
        <v>13</v>
      </c>
      <c r="E34" s="44"/>
    </row>
    <row r="35" spans="1:5" ht="33.950000000000003" customHeight="1" x14ac:dyDescent="0.25">
      <c r="A35" s="32" t="s">
        <v>1</v>
      </c>
      <c r="B35" s="34" t="s">
        <v>2</v>
      </c>
      <c r="C35" s="36" t="s">
        <v>3</v>
      </c>
      <c r="D35" s="36" t="s">
        <v>4</v>
      </c>
      <c r="E35" s="38" t="s">
        <v>0</v>
      </c>
    </row>
    <row r="36" spans="1:5" ht="33.950000000000003" customHeight="1" x14ac:dyDescent="0.25">
      <c r="A36" s="31"/>
      <c r="B36" s="33" t="str">
        <f t="array" ref="B36">IFERROR(INDEX(#REF!,SMALL(IF(#REF!=rngInvoice,ROW(#REF!)-ROW(#REF!)), ROW(#REF!)), MATCH($B$13,#REF!, 0)),"")</f>
        <v/>
      </c>
      <c r="C36" s="35" t="str">
        <f t="array" ref="C36">IFERROR(INDEX(#REF!,SMALL(IF(#REF!=rngInvoice,ROW(#REF!)-ROW(#REF!)), ROW(#REF!)), MATCH($C$13,#REF!, 0)),"")</f>
        <v/>
      </c>
      <c r="D36" s="37" t="s">
        <v>32</v>
      </c>
      <c r="E36" s="39"/>
    </row>
    <row r="37" spans="1:5" ht="33.950000000000003" customHeight="1" x14ac:dyDescent="0.25">
      <c r="A37" s="31"/>
      <c r="B37" s="33"/>
      <c r="C37" s="35"/>
      <c r="D37" s="37" t="s">
        <v>23</v>
      </c>
      <c r="E37" s="39"/>
    </row>
  </sheetData>
  <sheetProtection selectLockedCells="1"/>
  <mergeCells count="6">
    <mergeCell ref="A4:E4"/>
    <mergeCell ref="A6:E6"/>
    <mergeCell ref="A1:E1"/>
    <mergeCell ref="A2:E2"/>
    <mergeCell ref="A3:E3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Višnjevac</cp:lastModifiedBy>
  <cp:lastPrinted>2024-02-14T07:03:29Z</cp:lastPrinted>
  <dcterms:created xsi:type="dcterms:W3CDTF">2016-11-01T03:33:07Z</dcterms:created>
  <dcterms:modified xsi:type="dcterms:W3CDTF">2024-09-26T06:48:55Z</dcterms:modified>
</cp:coreProperties>
</file>